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osegonzaga\Documents\Contabilidade\CCO - Superintendência\EXERCÍCIO DE 2018\2º Trimestre 2018\"/>
    </mc:Choice>
  </mc:AlternateContent>
  <xr:revisionPtr revIDLastSave="0" documentId="13_ncr:1_{06B4048A-A4D8-4449-BD1C-5E0043A58826}" xr6:coauthVersionLast="44" xr6:coauthVersionMax="44" xr10:uidLastSave="{00000000-0000-0000-0000-000000000000}"/>
  <bookViews>
    <workbookView xWindow="-25320" yWindow="195" windowWidth="25440" windowHeight="15390" activeTab="4" xr2:uid="{00000000-000D-0000-FFFF-FFFF00000000}"/>
  </bookViews>
  <sheets>
    <sheet name="BP" sheetId="1" r:id="rId1"/>
    <sheet name="DRE" sheetId="2" r:id="rId2"/>
    <sheet name="DRA" sheetId="3" r:id="rId3"/>
    <sheet name="DMPL" sheetId="5" r:id="rId4"/>
    <sheet name="DF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4" l="1"/>
  <c r="C74" i="4"/>
  <c r="E67" i="4"/>
  <c r="C67" i="4"/>
  <c r="E61" i="4"/>
  <c r="C61" i="4"/>
  <c r="E48" i="4"/>
  <c r="C48" i="4"/>
  <c r="C35" i="4"/>
  <c r="E23" i="4"/>
  <c r="E35" i="4" s="1"/>
  <c r="L31" i="5"/>
  <c r="J31" i="5"/>
  <c r="F31" i="5"/>
  <c r="D31" i="5"/>
  <c r="N29" i="5"/>
  <c r="N28" i="5"/>
  <c r="H31" i="5"/>
  <c r="N27" i="5"/>
  <c r="N25" i="5"/>
  <c r="L23" i="5"/>
  <c r="J23" i="5"/>
  <c r="H23" i="5"/>
  <c r="F23" i="5"/>
  <c r="D23" i="5"/>
  <c r="B23" i="5"/>
  <c r="N21" i="5"/>
  <c r="N20" i="5"/>
  <c r="N19" i="5"/>
  <c r="N18" i="5"/>
  <c r="N17" i="5"/>
  <c r="N15" i="5"/>
  <c r="N13" i="5"/>
  <c r="I14" i="3"/>
  <c r="I19" i="3" s="1"/>
  <c r="G14" i="3"/>
  <c r="G19" i="3" s="1"/>
  <c r="E14" i="3"/>
  <c r="E19" i="3" s="1"/>
  <c r="C14" i="3"/>
  <c r="C19" i="3" s="1"/>
  <c r="J34" i="2"/>
  <c r="H34" i="2"/>
  <c r="F34" i="2"/>
  <c r="D34" i="2"/>
  <c r="J28" i="2"/>
  <c r="H28" i="2"/>
  <c r="F28" i="2"/>
  <c r="D28" i="2"/>
  <c r="J17" i="2"/>
  <c r="J23" i="2" s="1"/>
  <c r="J30" i="2" s="1"/>
  <c r="J40" i="2" s="1"/>
  <c r="H17" i="2"/>
  <c r="H23" i="2" s="1"/>
  <c r="H30" i="2" s="1"/>
  <c r="H40" i="2" s="1"/>
  <c r="F17" i="2"/>
  <c r="F23" i="2" s="1"/>
  <c r="F30" i="2" s="1"/>
  <c r="F40" i="2" s="1"/>
  <c r="D17" i="2"/>
  <c r="D23" i="2" s="1"/>
  <c r="D30" i="2" s="1"/>
  <c r="D40" i="2" s="1"/>
  <c r="N34" i="1"/>
  <c r="L34" i="1"/>
  <c r="G27" i="1"/>
  <c r="E27" i="1"/>
  <c r="N25" i="1"/>
  <c r="L25" i="1"/>
  <c r="G18" i="1"/>
  <c r="G36" i="1" s="1"/>
  <c r="E18" i="1"/>
  <c r="E36" i="1" s="1"/>
  <c r="N17" i="1"/>
  <c r="N27" i="1" s="1"/>
  <c r="N36" i="1" s="1"/>
  <c r="L17" i="1"/>
  <c r="L27" i="1" s="1"/>
  <c r="L36" i="1" s="1"/>
  <c r="E50" i="4" l="1"/>
  <c r="E54" i="4" s="1"/>
  <c r="E69" i="4" s="1"/>
  <c r="B31" i="5"/>
  <c r="N23" i="5"/>
  <c r="C50" i="4"/>
  <c r="C54" i="4" s="1"/>
  <c r="C69" i="4" s="1"/>
  <c r="N31" i="5"/>
</calcChain>
</file>

<file path=xl/sharedStrings.xml><?xml version="1.0" encoding="utf-8"?>
<sst xmlns="http://schemas.openxmlformats.org/spreadsheetml/2006/main" count="399" uniqueCount="128">
  <si>
    <t xml:space="preserve"> </t>
  </si>
  <si>
    <t>Nota</t>
  </si>
  <si>
    <t>Ativo</t>
  </si>
  <si>
    <t>Caixa e equivalentes de caixa</t>
  </si>
  <si>
    <t>Contas a receber de clientes</t>
  </si>
  <si>
    <t>Estoque</t>
  </si>
  <si>
    <t>Outras contas a receber</t>
  </si>
  <si>
    <t>Despesas antecipadas</t>
  </si>
  <si>
    <t>Total do ativo circulante</t>
  </si>
  <si>
    <t>Outros valores a receber</t>
  </si>
  <si>
    <t>Imposto de renda e contribuição social diferidos</t>
  </si>
  <si>
    <t>Investimentos</t>
  </si>
  <si>
    <t>Intangível</t>
  </si>
  <si>
    <t>Imobilizado</t>
  </si>
  <si>
    <t>Total do ativo não circulante</t>
  </si>
  <si>
    <t>Total do ativo</t>
  </si>
  <si>
    <t>Passivo</t>
  </si>
  <si>
    <t>Fornecedores e outras contas a pagar</t>
  </si>
  <si>
    <t>Obrigações fiscais</t>
  </si>
  <si>
    <t>Empréstimos e financiamentos</t>
  </si>
  <si>
    <t>Benefícios a empregados</t>
  </si>
  <si>
    <t>Total do passivo circulante</t>
  </si>
  <si>
    <t>Provisões para riscos cíveis, fiscais e trabalhistas</t>
  </si>
  <si>
    <t>Total do passivo não circulante</t>
  </si>
  <si>
    <t>Total do passivo</t>
  </si>
  <si>
    <t>Capital social</t>
  </si>
  <si>
    <t>Reserva de lucro</t>
  </si>
  <si>
    <t>Adiantamento para futuro aumento de capital</t>
  </si>
  <si>
    <t>Ajuste de avaliação patrimonial</t>
  </si>
  <si>
    <t>Total do passivo e do patrimônio líquido</t>
  </si>
  <si>
    <t>Custo dos serviços prestados</t>
  </si>
  <si>
    <t>Lucro bruto</t>
  </si>
  <si>
    <t>Despesas comerciais e de vendas</t>
  </si>
  <si>
    <t>Despesas administrativas e gerais</t>
  </si>
  <si>
    <t>Despesa financeira</t>
  </si>
  <si>
    <t>Receita financeira</t>
  </si>
  <si>
    <t>Resultado antes dos tributos sobre o lucro e participação</t>
  </si>
  <si>
    <t>Programa de participação nos resultados</t>
  </si>
  <si>
    <t>Imposto de renda e contribuição social</t>
  </si>
  <si>
    <t>Resultado líquido do exercício</t>
  </si>
  <si>
    <t>-</t>
  </si>
  <si>
    <t>Perdas estimadas em créditos de liquidação duvidosa - outras contas a receber</t>
  </si>
  <si>
    <t>Variações monetárias sobre outros valores a receber</t>
  </si>
  <si>
    <t>Perdas de créditos prescritos</t>
  </si>
  <si>
    <t>Provisão de atualização Programa de Desligamento voluntário</t>
  </si>
  <si>
    <t>Resultado da equivalência patrimonial</t>
  </si>
  <si>
    <t>Imposto de renda e contribuição social diferido</t>
  </si>
  <si>
    <t>Depreciações e amortizações</t>
  </si>
  <si>
    <t>Resultado na baixa de ativos imobilizados e intangíveis</t>
  </si>
  <si>
    <t>Juros e variações monetárias sobre empreiteiros, fornecedores e outras contas a pagar</t>
  </si>
  <si>
    <t>Juros sobre obrigações fiscais</t>
  </si>
  <si>
    <t>Juros e variações monetárias sobre benefícios a empregados</t>
  </si>
  <si>
    <t>Provisão de Benefícios Previdenciários</t>
  </si>
  <si>
    <t>Variações monetárias sobre demandas judiciais</t>
  </si>
  <si>
    <t>Juros e encargos sobre empréstimos e financiamentos</t>
  </si>
  <si>
    <t>Variações monetárias e cambiais sobre empréstimos e financiamentos</t>
  </si>
  <si>
    <t>Estoques</t>
  </si>
  <si>
    <t>Pagamento de juros sobre empréstimos e financiamentos</t>
  </si>
  <si>
    <t>Caixa líquido gerado pelas atividades operacionais</t>
  </si>
  <si>
    <t>Caixa líquido consumido pelas atividades de investimentos</t>
  </si>
  <si>
    <t>Captações de empréstimos e financiamentos</t>
  </si>
  <si>
    <t>Saldo inicial de caixa e equivalentes de caixa</t>
  </si>
  <si>
    <t>Saldo final de caixa e equivalentes de caixa</t>
  </si>
  <si>
    <t>Reserva estatutária</t>
  </si>
  <si>
    <t>Reserva legal</t>
  </si>
  <si>
    <t>Ajuste de Avaliação Patrimonial</t>
  </si>
  <si>
    <t>Constituição de reserva estatutária</t>
  </si>
  <si>
    <t>Adiantamentos para futuro aumento de capital</t>
  </si>
  <si>
    <t>Constituição de reserva legal</t>
  </si>
  <si>
    <t>Resultado do exercício</t>
  </si>
  <si>
    <t>Fluxo de caixa das atividades operacionais</t>
  </si>
  <si>
    <t>Fluxo de caixa das atividades de investimentos</t>
  </si>
  <si>
    <t>Fluxo de caixa das atividades de financiamentos</t>
  </si>
  <si>
    <t>Aumento (redução) de caixa e equivalentes de caixa</t>
  </si>
  <si>
    <t>Companhia de Saneamento Ambiental do Distrito Federal - CAESB</t>
  </si>
  <si>
    <t>(Valores expressos em milhares de Reais)</t>
  </si>
  <si>
    <t xml:space="preserve"> Nota</t>
  </si>
  <si>
    <t>Capital social integralizado</t>
  </si>
  <si>
    <t>Reversão de crédito tributário de IRPJ sobre perda atuarial</t>
  </si>
  <si>
    <t>Provisão Concessão de Serviços</t>
  </si>
  <si>
    <t>Receitas operacional líquida</t>
  </si>
  <si>
    <t>Resultado financeiro</t>
  </si>
  <si>
    <t>Resultado operacional</t>
  </si>
  <si>
    <t>Participação no resultado de coligadas e controladas</t>
  </si>
  <si>
    <t>Reserva de lucros</t>
  </si>
  <si>
    <t>Lucros (prejuízos) acumulados</t>
  </si>
  <si>
    <t>Total do patrimônio líquido</t>
  </si>
  <si>
    <t>Destinação do resultado:</t>
  </si>
  <si>
    <t xml:space="preserve">Outros resultados abrangentes            </t>
  </si>
  <si>
    <t xml:space="preserve">    Ganhos (perdas) em remensurações de planos de benefícios definidos  </t>
  </si>
  <si>
    <t xml:space="preserve">    Efeitos fiscais em planos de benefícios definido</t>
  </si>
  <si>
    <t xml:space="preserve">    Baixa do diferido até o limite da provisão de obrigação com impostos de renda</t>
  </si>
  <si>
    <t>Ajuste por:</t>
  </si>
  <si>
    <t>Resultado ajustado</t>
  </si>
  <si>
    <t>Variações em:</t>
  </si>
  <si>
    <t>Caixa gerado pelas atividades operacionais</t>
  </si>
  <si>
    <t>Aquisições de intangíveis</t>
  </si>
  <si>
    <t>Caixa líquido gerado (consumido) pelas  atividades de financiamentos</t>
  </si>
  <si>
    <t>Variações monetárias sobre contas a receber de clientes</t>
  </si>
  <si>
    <t>Perdas estimadas em créditos de liquidação duvidosa - contas a receber de clientes</t>
  </si>
  <si>
    <t>Contribuição social - corrente</t>
  </si>
  <si>
    <t>Provisão de demandas judiciais - Liminar Imunidade IRPJ</t>
  </si>
  <si>
    <t>Provisão de demandas judiciais - Outras</t>
  </si>
  <si>
    <t>Contribuição social - diferida</t>
  </si>
  <si>
    <t>Amortizações de empréstimos e financiamentos - principal</t>
  </si>
  <si>
    <t>Total das variações de ativos e passivos</t>
  </si>
  <si>
    <t>Provisão de Imposto de renda</t>
  </si>
  <si>
    <t>Aquisições de imobilizado</t>
  </si>
  <si>
    <t xml:space="preserve">Demonstração dos resultados </t>
  </si>
  <si>
    <t xml:space="preserve">Demonstração dos fluxos de caixa </t>
  </si>
  <si>
    <t>Demonstração dos resultados abrangentes</t>
  </si>
  <si>
    <t>Demonstração das mutações do patrimônio líquido</t>
  </si>
  <si>
    <t>Resultado líquido do período</t>
  </si>
  <si>
    <t>Resultado abrangente do período</t>
  </si>
  <si>
    <t>Resultado do período</t>
  </si>
  <si>
    <t>Saldo em 1º de janeiro de 2017</t>
  </si>
  <si>
    <t>Saldo em 1º de janeiro de 2018</t>
  </si>
  <si>
    <t>Balanços patrimoniais em 30 de junho de 2018 e 31 de dezembro de 2017</t>
  </si>
  <si>
    <t>2º TRIM 2017</t>
  </si>
  <si>
    <t>1º SEM 2017</t>
  </si>
  <si>
    <t>2º TRIM 2018</t>
  </si>
  <si>
    <t>1º SEM 2018</t>
  </si>
  <si>
    <t>Períodos findos em 30 de junho de 2018 e 2017</t>
  </si>
  <si>
    <t>Saldo em 30 de junho de 2018</t>
  </si>
  <si>
    <t>Saldo em 30 de junho de 2017</t>
  </si>
  <si>
    <t>(Ajustado)</t>
  </si>
  <si>
    <t>As notas explicativas são parte integrante das demonstrações financeiras intermediárias.</t>
  </si>
  <si>
    <t>As notas explicativas são parte integrante das demonstrações financeiras intermediárias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</si>
</sst>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_(* #,##0_);_(* \(#,##0\);_(* &quot;-&quot;_);_(@_)"/>
    <numFmt numFmtId="165" formatCode="_-* #,##0_-;\-* #,##0_-;_-* &quot;-&quot;??_-;_-@_-"/>
    <numFmt numFmtId="166" formatCode="_(* #,##0_);_(* \(#,##0\);_(* &quot; - &quot;_);_(@_)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Fill="1"/>
    <xf numFmtId="3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3" fontId="10" fillId="0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/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Alignment="1">
      <alignment vertic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/>
    <xf numFmtId="0" fontId="16" fillId="0" borderId="0" xfId="0" applyFont="1" applyFill="1"/>
    <xf numFmtId="164" fontId="11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14" fontId="5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2"/>
    </xf>
    <xf numFmtId="0" fontId="11" fillId="0" borderId="0" xfId="0" applyFont="1" applyFill="1" applyAlignment="1">
      <alignment horizontal="left" vertical="center" wrapText="1" indent="2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14" fontId="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13" fillId="0" borderId="0" xfId="0" applyFont="1" applyFill="1" applyAlignment="1">
      <alignment horizontal="justify" vertical="center"/>
    </xf>
    <xf numFmtId="0" fontId="9" fillId="0" borderId="0" xfId="0" applyFont="1"/>
    <xf numFmtId="0" fontId="2" fillId="0" borderId="0" xfId="0" applyFont="1" applyFill="1" applyAlignment="1">
      <alignment horizontal="justify" vertical="center"/>
    </xf>
    <xf numFmtId="166" fontId="2" fillId="0" borderId="0" xfId="0" applyNumberFormat="1" applyFont="1" applyFill="1" applyBorder="1" applyAlignment="1"/>
    <xf numFmtId="0" fontId="5" fillId="0" borderId="0" xfId="0" applyFont="1" applyFill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165" fontId="2" fillId="0" borderId="0" xfId="1" applyNumberFormat="1" applyFont="1" applyFill="1"/>
    <xf numFmtId="165" fontId="2" fillId="0" borderId="0" xfId="1" applyNumberFormat="1" applyFont="1" applyFill="1" applyAlignment="1"/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Alignment="1">
      <alignment horizontal="right" vertical="center" wrapText="1"/>
    </xf>
    <xf numFmtId="3" fontId="2" fillId="0" borderId="0" xfId="0" applyNumberFormat="1" applyFont="1" applyFill="1"/>
    <xf numFmtId="2" fontId="2" fillId="0" borderId="0" xfId="0" applyNumberFormat="1" applyFont="1" applyFill="1"/>
    <xf numFmtId="0" fontId="10" fillId="0" borderId="0" xfId="0" applyFont="1" applyFill="1" applyAlignment="1">
      <alignment vertical="center" wrapText="1"/>
    </xf>
    <xf numFmtId="165" fontId="10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4" fontId="10" fillId="0" borderId="0" xfId="1" applyNumberFormat="1" applyFont="1" applyFill="1" applyAlignment="1">
      <alignment horizontal="right" vertical="center" wrapText="1"/>
    </xf>
    <xf numFmtId="164" fontId="10" fillId="0" borderId="2" xfId="1" applyNumberFormat="1" applyFont="1" applyFill="1" applyBorder="1" applyAlignment="1">
      <alignment horizontal="right" vertical="center" wrapText="1"/>
    </xf>
    <xf numFmtId="164" fontId="10" fillId="0" borderId="0" xfId="1" applyNumberFormat="1" applyFont="1" applyFill="1" applyBorder="1" applyAlignment="1">
      <alignment vertical="center" wrapText="1"/>
    </xf>
    <xf numFmtId="164" fontId="11" fillId="0" borderId="0" xfId="1" applyNumberFormat="1" applyFont="1" applyFill="1" applyAlignment="1">
      <alignment horizontal="right" vertical="center" wrapText="1"/>
    </xf>
    <xf numFmtId="164" fontId="11" fillId="0" borderId="1" xfId="1" applyNumberFormat="1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164" fontId="3" fillId="0" borderId="0" xfId="0" applyNumberFormat="1" applyFont="1" applyFill="1" applyAlignment="1">
      <alignment horizontal="right" vertical="center" wrapText="1"/>
    </xf>
    <xf numFmtId="0" fontId="8" fillId="0" borderId="0" xfId="0" applyFont="1"/>
    <xf numFmtId="0" fontId="2" fillId="0" borderId="0" xfId="0" applyFont="1" applyBorder="1"/>
    <xf numFmtId="164" fontId="3" fillId="0" borderId="0" xfId="0" applyNumberFormat="1" applyFont="1" applyFill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/>
    <xf numFmtId="0" fontId="2" fillId="0" borderId="0" xfId="0" applyFont="1" applyFill="1" applyAlignment="1">
      <alignment horizontal="left" vertical="center" indent="1"/>
    </xf>
    <xf numFmtId="164" fontId="11" fillId="0" borderId="2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 inden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43" fontId="2" fillId="0" borderId="0" xfId="1" applyFont="1" applyFill="1"/>
    <xf numFmtId="164" fontId="2" fillId="2" borderId="0" xfId="0" applyNumberFormat="1" applyFont="1" applyFill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/>
    <xf numFmtId="164" fontId="4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/>
    </xf>
    <xf numFmtId="14" fontId="14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/>
    </xf>
    <xf numFmtId="164" fontId="11" fillId="0" borderId="0" xfId="1" applyNumberFormat="1" applyFont="1" applyFill="1" applyBorder="1" applyAlignment="1">
      <alignment horizontal="right" vertical="center" wrapText="1"/>
    </xf>
    <xf numFmtId="165" fontId="11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4" fontId="5" fillId="0" borderId="0" xfId="0" applyNumberFormat="1" applyFont="1" applyFill="1"/>
    <xf numFmtId="43" fontId="2" fillId="0" borderId="0" xfId="1" applyFont="1"/>
    <xf numFmtId="43" fontId="2" fillId="0" borderId="0" xfId="0" applyNumberFormat="1" applyFont="1"/>
    <xf numFmtId="164" fontId="3" fillId="0" borderId="1" xfId="1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showGridLines="0" zoomScale="85" zoomScaleNormal="85" zoomScaleSheetLayoutView="93" workbookViewId="0">
      <selection activeCell="P8" sqref="P8"/>
    </sheetView>
  </sheetViews>
  <sheetFormatPr defaultRowHeight="15" x14ac:dyDescent="0.25"/>
  <cols>
    <col min="1" max="1" width="1.42578125" style="12" customWidth="1"/>
    <col min="2" max="2" width="52.85546875" style="12" customWidth="1"/>
    <col min="3" max="3" width="13.7109375" style="12" customWidth="1"/>
    <col min="4" max="4" width="2.7109375" style="12" customWidth="1"/>
    <col min="5" max="5" width="13.7109375" style="12" customWidth="1"/>
    <col min="6" max="6" width="2.7109375" style="12" customWidth="1"/>
    <col min="7" max="7" width="13.7109375" style="12" customWidth="1"/>
    <col min="8" max="8" width="3.28515625" style="12" customWidth="1"/>
    <col min="9" max="9" width="46.140625" style="12" customWidth="1"/>
    <col min="10" max="10" width="13.7109375" style="12" customWidth="1"/>
    <col min="11" max="11" width="2.7109375" style="12" customWidth="1"/>
    <col min="12" max="12" width="13.7109375" style="12" customWidth="1"/>
    <col min="13" max="13" width="2.7109375" style="12" customWidth="1"/>
    <col min="14" max="14" width="13.7109375" style="12" customWidth="1"/>
    <col min="15" max="16384" width="9.140625" style="12"/>
  </cols>
  <sheetData>
    <row r="1" spans="1:17" ht="20.25" x14ac:dyDescent="0.3">
      <c r="A1" s="16"/>
      <c r="B1" s="31" t="s">
        <v>74</v>
      </c>
    </row>
    <row r="2" spans="1:17" s="17" customFormat="1" x14ac:dyDescent="0.25"/>
    <row r="3" spans="1:17" ht="18.75" x14ac:dyDescent="0.3">
      <c r="A3" s="18"/>
      <c r="B3" s="35" t="s">
        <v>117</v>
      </c>
    </row>
    <row r="4" spans="1:17" s="17" customFormat="1" x14ac:dyDescent="0.25"/>
    <row r="5" spans="1:17" ht="15.75" x14ac:dyDescent="0.25">
      <c r="A5" s="19"/>
      <c r="B5" s="37" t="s">
        <v>75</v>
      </c>
    </row>
    <row r="6" spans="1:17" ht="15.75" x14ac:dyDescent="0.25">
      <c r="A6" s="19"/>
      <c r="B6" s="37"/>
    </row>
    <row r="8" spans="1:17" x14ac:dyDescent="0.25">
      <c r="B8" s="57" t="s">
        <v>0</v>
      </c>
      <c r="C8" s="58" t="s">
        <v>1</v>
      </c>
      <c r="D8" s="58"/>
      <c r="E8" s="150">
        <v>43281</v>
      </c>
      <c r="F8" s="59"/>
      <c r="G8" s="150">
        <v>43100</v>
      </c>
      <c r="H8" s="56"/>
      <c r="I8" s="56"/>
      <c r="J8" s="58" t="s">
        <v>1</v>
      </c>
      <c r="K8" s="58"/>
      <c r="L8" s="150">
        <v>43281</v>
      </c>
      <c r="M8" s="59"/>
      <c r="N8" s="150">
        <v>43100</v>
      </c>
      <c r="O8" s="52"/>
    </row>
    <row r="9" spans="1:17" x14ac:dyDescent="0.25">
      <c r="B9" s="57"/>
      <c r="C9" s="58"/>
      <c r="D9" s="58"/>
      <c r="E9" s="60"/>
      <c r="F9" s="58"/>
      <c r="G9" s="60"/>
      <c r="H9" s="52"/>
      <c r="I9" s="52"/>
      <c r="J9" s="52"/>
      <c r="K9" s="58"/>
      <c r="L9" s="52"/>
      <c r="M9" s="52"/>
      <c r="N9" s="52"/>
      <c r="O9" s="52"/>
    </row>
    <row r="10" spans="1:17" x14ac:dyDescent="0.25">
      <c r="B10" s="60" t="s">
        <v>2</v>
      </c>
      <c r="C10" s="60" t="s">
        <v>0</v>
      </c>
      <c r="D10" s="60"/>
      <c r="E10" s="58" t="s">
        <v>0</v>
      </c>
      <c r="F10" s="58"/>
      <c r="G10" s="58" t="s">
        <v>0</v>
      </c>
      <c r="H10" s="52"/>
      <c r="I10" s="60" t="s">
        <v>16</v>
      </c>
      <c r="J10" s="119" t="s">
        <v>0</v>
      </c>
      <c r="K10" s="60"/>
      <c r="L10" s="14" t="s">
        <v>0</v>
      </c>
      <c r="M10" s="14"/>
      <c r="N10" s="14" t="s">
        <v>0</v>
      </c>
    </row>
    <row r="11" spans="1:17" x14ac:dyDescent="0.25">
      <c r="B11" s="61" t="s">
        <v>0</v>
      </c>
      <c r="C11" s="57" t="s">
        <v>0</v>
      </c>
      <c r="D11" s="57"/>
      <c r="E11" s="14" t="s">
        <v>0</v>
      </c>
      <c r="F11" s="14"/>
      <c r="G11" s="14" t="s">
        <v>0</v>
      </c>
      <c r="I11" s="119" t="s">
        <v>0</v>
      </c>
      <c r="J11" s="119" t="s">
        <v>0</v>
      </c>
      <c r="K11" s="119"/>
      <c r="L11" s="14" t="s">
        <v>0</v>
      </c>
      <c r="M11" s="14"/>
      <c r="N11" s="14" t="s">
        <v>0</v>
      </c>
    </row>
    <row r="12" spans="1:17" x14ac:dyDescent="0.25">
      <c r="B12" s="62" t="s">
        <v>3</v>
      </c>
      <c r="C12" s="57">
        <v>4</v>
      </c>
      <c r="D12" s="57"/>
      <c r="E12" s="15">
        <v>98041</v>
      </c>
      <c r="F12" s="15"/>
      <c r="G12" s="15">
        <v>143004</v>
      </c>
      <c r="I12" s="62" t="s">
        <v>17</v>
      </c>
      <c r="J12" s="57">
        <v>13</v>
      </c>
      <c r="K12" s="57"/>
      <c r="L12" s="15">
        <v>168961</v>
      </c>
      <c r="M12" s="15"/>
      <c r="N12" s="15">
        <v>141031</v>
      </c>
      <c r="P12" s="82"/>
      <c r="Q12" s="83"/>
    </row>
    <row r="13" spans="1:17" x14ac:dyDescent="0.25">
      <c r="B13" s="62" t="s">
        <v>4</v>
      </c>
      <c r="C13" s="57">
        <v>5</v>
      </c>
      <c r="D13" s="57"/>
      <c r="E13" s="15">
        <v>282171</v>
      </c>
      <c r="F13" s="15"/>
      <c r="G13" s="15">
        <v>402981</v>
      </c>
      <c r="I13" s="62" t="s">
        <v>18</v>
      </c>
      <c r="J13" s="57">
        <v>15</v>
      </c>
      <c r="K13" s="57"/>
      <c r="L13" s="15">
        <v>41863</v>
      </c>
      <c r="M13" s="15"/>
      <c r="N13" s="15">
        <v>48855</v>
      </c>
      <c r="P13" s="82"/>
      <c r="Q13" s="83"/>
    </row>
    <row r="14" spans="1:17" x14ac:dyDescent="0.25">
      <c r="B14" s="62" t="s">
        <v>5</v>
      </c>
      <c r="C14" s="57">
        <v>6</v>
      </c>
      <c r="D14" s="57"/>
      <c r="E14" s="15">
        <v>21930</v>
      </c>
      <c r="F14" s="15"/>
      <c r="G14" s="15">
        <v>21716</v>
      </c>
      <c r="I14" s="62" t="s">
        <v>19</v>
      </c>
      <c r="J14" s="57">
        <v>14</v>
      </c>
      <c r="K14" s="57"/>
      <c r="L14" s="15">
        <v>231252</v>
      </c>
      <c r="M14" s="15"/>
      <c r="N14" s="15">
        <v>219483</v>
      </c>
      <c r="P14" s="82"/>
      <c r="Q14" s="83"/>
    </row>
    <row r="15" spans="1:17" x14ac:dyDescent="0.25">
      <c r="B15" s="62" t="s">
        <v>6</v>
      </c>
      <c r="C15" s="57">
        <v>7</v>
      </c>
      <c r="D15" s="57"/>
      <c r="E15" s="15">
        <v>41426</v>
      </c>
      <c r="F15" s="15"/>
      <c r="G15" s="15">
        <v>24616</v>
      </c>
      <c r="I15" s="62" t="s">
        <v>20</v>
      </c>
      <c r="J15" s="57">
        <v>16</v>
      </c>
      <c r="K15" s="57"/>
      <c r="L15" s="159">
        <v>188915</v>
      </c>
      <c r="M15" s="15"/>
      <c r="N15" s="102">
        <v>138640</v>
      </c>
      <c r="P15" s="82"/>
      <c r="Q15" s="83"/>
    </row>
    <row r="16" spans="1:17" x14ac:dyDescent="0.25">
      <c r="B16" s="62" t="s">
        <v>7</v>
      </c>
      <c r="C16" s="57" t="s">
        <v>0</v>
      </c>
      <c r="D16" s="57"/>
      <c r="E16" s="100">
        <v>962</v>
      </c>
      <c r="F16" s="15"/>
      <c r="G16" s="100">
        <v>966</v>
      </c>
      <c r="I16" s="57"/>
      <c r="J16" s="57" t="s">
        <v>0</v>
      </c>
      <c r="K16" s="57"/>
      <c r="P16" s="82"/>
      <c r="Q16" s="83"/>
    </row>
    <row r="17" spans="2:17" x14ac:dyDescent="0.25">
      <c r="B17" s="57"/>
      <c r="C17" s="57" t="s">
        <v>0</v>
      </c>
      <c r="D17" s="57"/>
      <c r="I17" s="99" t="s">
        <v>21</v>
      </c>
      <c r="J17" s="57"/>
      <c r="K17" s="57"/>
      <c r="L17" s="101">
        <f>SUM(L12:L16)</f>
        <v>630991</v>
      </c>
      <c r="M17" s="13"/>
      <c r="N17" s="101">
        <f>SUM(N12:N16)</f>
        <v>548009</v>
      </c>
      <c r="P17" s="82"/>
      <c r="Q17" s="83"/>
    </row>
    <row r="18" spans="2:17" x14ac:dyDescent="0.25">
      <c r="B18" s="99" t="s">
        <v>8</v>
      </c>
      <c r="C18" s="57"/>
      <c r="D18" s="57"/>
      <c r="E18" s="101">
        <f>SUM(E12:E17)</f>
        <v>444530</v>
      </c>
      <c r="F18" s="13"/>
      <c r="G18" s="101">
        <f>SUM(G12:G17)</f>
        <v>593283</v>
      </c>
      <c r="I18" s="57" t="s">
        <v>0</v>
      </c>
      <c r="J18" s="57" t="s">
        <v>0</v>
      </c>
      <c r="K18" s="57"/>
      <c r="L18" s="14" t="s">
        <v>0</v>
      </c>
      <c r="M18" s="14"/>
      <c r="N18" s="14" t="s">
        <v>0</v>
      </c>
      <c r="P18" s="82"/>
      <c r="Q18" s="83"/>
    </row>
    <row r="19" spans="2:17" x14ac:dyDescent="0.25">
      <c r="B19" s="57" t="s">
        <v>0</v>
      </c>
      <c r="C19" s="57" t="s">
        <v>0</v>
      </c>
      <c r="D19" s="57"/>
      <c r="E19" s="14" t="s">
        <v>0</v>
      </c>
      <c r="F19" s="14"/>
      <c r="G19" s="14" t="s">
        <v>0</v>
      </c>
      <c r="I19" s="62" t="s">
        <v>17</v>
      </c>
      <c r="J19" s="57">
        <v>13</v>
      </c>
      <c r="K19" s="57"/>
      <c r="L19" s="15">
        <v>173655</v>
      </c>
      <c r="M19" s="15"/>
      <c r="N19" s="15">
        <v>176294</v>
      </c>
      <c r="P19" s="82"/>
      <c r="Q19" s="83"/>
    </row>
    <row r="20" spans="2:17" x14ac:dyDescent="0.25">
      <c r="B20" s="62" t="s">
        <v>4</v>
      </c>
      <c r="C20" s="57">
        <v>7</v>
      </c>
      <c r="D20" s="57"/>
      <c r="E20" s="15">
        <v>22427</v>
      </c>
      <c r="F20" s="15"/>
      <c r="G20" s="15">
        <v>16131</v>
      </c>
      <c r="I20" s="62" t="s">
        <v>18</v>
      </c>
      <c r="J20" s="57">
        <v>15</v>
      </c>
      <c r="K20" s="57"/>
      <c r="L20" s="15">
        <v>4188</v>
      </c>
      <c r="M20" s="15"/>
      <c r="N20" s="15">
        <v>7413</v>
      </c>
      <c r="P20" s="82"/>
      <c r="Q20" s="83"/>
    </row>
    <row r="21" spans="2:17" x14ac:dyDescent="0.25">
      <c r="B21" s="62" t="s">
        <v>9</v>
      </c>
      <c r="C21" s="57">
        <v>8</v>
      </c>
      <c r="D21" s="57"/>
      <c r="E21" s="15">
        <v>116822</v>
      </c>
      <c r="F21" s="15"/>
      <c r="G21" s="15">
        <v>44788</v>
      </c>
      <c r="I21" s="62" t="s">
        <v>19</v>
      </c>
      <c r="J21" s="57">
        <v>14</v>
      </c>
      <c r="K21" s="57"/>
      <c r="L21" s="15">
        <v>453746</v>
      </c>
      <c r="M21" s="15"/>
      <c r="N21" s="15">
        <v>411862</v>
      </c>
      <c r="P21" s="82"/>
      <c r="Q21" s="83"/>
    </row>
    <row r="22" spans="2:17" x14ac:dyDescent="0.25">
      <c r="B22" s="62" t="s">
        <v>10</v>
      </c>
      <c r="C22" s="57">
        <v>9</v>
      </c>
      <c r="D22" s="57"/>
      <c r="E22" s="15">
        <v>130052</v>
      </c>
      <c r="F22" s="15"/>
      <c r="G22" s="15">
        <v>104613</v>
      </c>
      <c r="I22" s="62" t="s">
        <v>22</v>
      </c>
      <c r="J22" s="57">
        <v>17</v>
      </c>
      <c r="K22" s="57"/>
      <c r="L22" s="15">
        <v>297997</v>
      </c>
      <c r="M22" s="15"/>
      <c r="N22" s="15">
        <v>348459</v>
      </c>
      <c r="P22" s="82"/>
      <c r="Q22" s="83"/>
    </row>
    <row r="23" spans="2:17" x14ac:dyDescent="0.25">
      <c r="B23" s="62" t="s">
        <v>11</v>
      </c>
      <c r="C23" s="57">
        <v>10</v>
      </c>
      <c r="D23" s="57"/>
      <c r="E23" s="15">
        <v>18485</v>
      </c>
      <c r="F23" s="15"/>
      <c r="G23" s="15">
        <v>16471</v>
      </c>
      <c r="I23" s="62" t="s">
        <v>20</v>
      </c>
      <c r="J23" s="57">
        <v>16</v>
      </c>
      <c r="K23" s="57"/>
      <c r="L23" s="159">
        <v>347945</v>
      </c>
      <c r="M23" s="15"/>
      <c r="N23" s="102">
        <v>279029</v>
      </c>
      <c r="P23" s="82"/>
      <c r="Q23" s="83"/>
    </row>
    <row r="24" spans="2:17" x14ac:dyDescent="0.25">
      <c r="B24" s="62" t="s">
        <v>12</v>
      </c>
      <c r="C24" s="57">
        <v>12</v>
      </c>
      <c r="D24" s="57"/>
      <c r="E24" s="15">
        <v>2107029</v>
      </c>
      <c r="F24" s="15"/>
      <c r="G24" s="15">
        <v>2059441</v>
      </c>
      <c r="I24" s="57"/>
      <c r="J24" s="57" t="s">
        <v>0</v>
      </c>
      <c r="K24" s="57"/>
      <c r="P24" s="82"/>
      <c r="Q24" s="83"/>
    </row>
    <row r="25" spans="2:17" x14ac:dyDescent="0.25">
      <c r="B25" s="62" t="s">
        <v>13</v>
      </c>
      <c r="C25" s="57">
        <v>11</v>
      </c>
      <c r="D25" s="57"/>
      <c r="E25" s="102">
        <v>320913</v>
      </c>
      <c r="F25" s="15"/>
      <c r="G25" s="102">
        <v>357937</v>
      </c>
      <c r="I25" s="99" t="s">
        <v>23</v>
      </c>
      <c r="J25" s="57"/>
      <c r="K25" s="57"/>
      <c r="L25" s="101">
        <f>SUM(L19:L24)</f>
        <v>1277531</v>
      </c>
      <c r="M25" s="13"/>
      <c r="N25" s="101">
        <f>SUM(N19:N24)</f>
        <v>1223057</v>
      </c>
      <c r="P25" s="82"/>
      <c r="Q25" s="83"/>
    </row>
    <row r="26" spans="2:17" ht="15" customHeight="1" x14ac:dyDescent="0.25">
      <c r="B26" s="57"/>
      <c r="C26" s="57" t="s">
        <v>0</v>
      </c>
      <c r="D26" s="57"/>
      <c r="I26" s="60"/>
      <c r="J26" s="155" t="s">
        <v>0</v>
      </c>
      <c r="K26" s="57"/>
      <c r="L26" s="14"/>
      <c r="M26" s="14"/>
      <c r="N26" s="14"/>
      <c r="P26" s="82"/>
      <c r="Q26" s="83"/>
    </row>
    <row r="27" spans="2:17" x14ac:dyDescent="0.25">
      <c r="B27" s="99" t="s">
        <v>14</v>
      </c>
      <c r="C27" s="57"/>
      <c r="D27" s="57"/>
      <c r="E27" s="101">
        <f>SUM(E20:E26)</f>
        <v>2715728</v>
      </c>
      <c r="F27" s="13"/>
      <c r="G27" s="101">
        <f t="shared" ref="G27" si="0">SUM(G20:G26)</f>
        <v>2599381</v>
      </c>
      <c r="I27" s="99" t="s">
        <v>24</v>
      </c>
      <c r="J27" s="155"/>
      <c r="K27" s="57"/>
      <c r="L27" s="102">
        <f>L17+L25</f>
        <v>1908522</v>
      </c>
      <c r="M27" s="15"/>
      <c r="N27" s="102">
        <f>N17+N25</f>
        <v>1771066</v>
      </c>
      <c r="P27" s="82"/>
      <c r="Q27" s="83"/>
    </row>
    <row r="28" spans="2:17" x14ac:dyDescent="0.25">
      <c r="B28" s="60"/>
      <c r="C28" s="57" t="s">
        <v>0</v>
      </c>
      <c r="D28" s="57"/>
      <c r="I28" s="62"/>
      <c r="K28" s="57"/>
      <c r="L28" s="13"/>
      <c r="M28" s="15"/>
      <c r="N28" s="13"/>
      <c r="P28" s="82"/>
      <c r="Q28" s="83"/>
    </row>
    <row r="29" spans="2:17" x14ac:dyDescent="0.25">
      <c r="I29" s="62" t="s">
        <v>25</v>
      </c>
      <c r="J29" s="149">
        <v>18</v>
      </c>
      <c r="L29" s="13">
        <v>1094198</v>
      </c>
      <c r="M29" s="15"/>
      <c r="N29" s="13">
        <v>1094198</v>
      </c>
      <c r="P29" s="82"/>
      <c r="Q29" s="83"/>
    </row>
    <row r="30" spans="2:17" x14ac:dyDescent="0.25">
      <c r="B30" s="57" t="s">
        <v>0</v>
      </c>
      <c r="C30" s="57" t="s">
        <v>0</v>
      </c>
      <c r="D30" s="57"/>
      <c r="E30" s="14" t="s">
        <v>0</v>
      </c>
      <c r="F30" s="14"/>
      <c r="G30" s="14" t="s">
        <v>0</v>
      </c>
      <c r="I30" s="62" t="s">
        <v>26</v>
      </c>
      <c r="J30" s="154">
        <v>18</v>
      </c>
      <c r="K30" s="57"/>
      <c r="L30" s="45">
        <v>-138153</v>
      </c>
      <c r="M30" s="15"/>
      <c r="N30" s="15">
        <v>79412</v>
      </c>
      <c r="P30" s="82"/>
      <c r="Q30" s="83"/>
    </row>
    <row r="31" spans="2:17" x14ac:dyDescent="0.25">
      <c r="I31" s="62" t="s">
        <v>27</v>
      </c>
      <c r="J31" s="154">
        <v>18</v>
      </c>
      <c r="L31" s="15">
        <v>339791</v>
      </c>
      <c r="M31" s="15"/>
      <c r="N31" s="15">
        <v>291858</v>
      </c>
      <c r="P31" s="82"/>
      <c r="Q31" s="83"/>
    </row>
    <row r="32" spans="2:17" x14ac:dyDescent="0.25">
      <c r="I32" s="62" t="s">
        <v>28</v>
      </c>
      <c r="J32" s="154">
        <v>18</v>
      </c>
      <c r="L32" s="92">
        <v>-44100</v>
      </c>
      <c r="M32" s="15"/>
      <c r="N32" s="92">
        <v>-43870</v>
      </c>
      <c r="P32" s="82"/>
      <c r="Q32" s="83"/>
    </row>
    <row r="33" spans="2:17" x14ac:dyDescent="0.25">
      <c r="I33" s="57"/>
      <c r="J33" s="84" t="s">
        <v>0</v>
      </c>
      <c r="L33" s="13"/>
      <c r="M33" s="15"/>
      <c r="N33" s="13"/>
      <c r="P33" s="82"/>
      <c r="Q33" s="83"/>
    </row>
    <row r="34" spans="2:17" x14ac:dyDescent="0.25">
      <c r="I34" s="99" t="s">
        <v>86</v>
      </c>
      <c r="J34" s="84"/>
      <c r="L34" s="101">
        <f>SUM(L29:L33)</f>
        <v>1251736</v>
      </c>
      <c r="M34" s="13"/>
      <c r="N34" s="101">
        <f>SUM(N29:N33)</f>
        <v>1421598</v>
      </c>
      <c r="P34" s="82"/>
      <c r="Q34" s="83"/>
    </row>
    <row r="35" spans="2:17" x14ac:dyDescent="0.25">
      <c r="I35" s="63" t="s">
        <v>0</v>
      </c>
      <c r="J35" s="57" t="s">
        <v>0</v>
      </c>
      <c r="L35" s="14" t="s">
        <v>0</v>
      </c>
      <c r="M35" s="14"/>
      <c r="N35" s="14" t="s">
        <v>0</v>
      </c>
      <c r="P35" s="82"/>
      <c r="Q35" s="83"/>
    </row>
    <row r="36" spans="2:17" ht="15.75" thickBot="1" x14ac:dyDescent="0.3">
      <c r="B36" s="60" t="s">
        <v>15</v>
      </c>
      <c r="C36" s="57"/>
      <c r="D36" s="57"/>
      <c r="E36" s="117">
        <f>E18+E27</f>
        <v>3160258</v>
      </c>
      <c r="F36" s="13"/>
      <c r="G36" s="117">
        <f t="shared" ref="G36" si="1">G18+G27</f>
        <v>3192664</v>
      </c>
      <c r="I36" s="60" t="s">
        <v>29</v>
      </c>
      <c r="J36" s="57" t="s">
        <v>0</v>
      </c>
      <c r="K36" s="57"/>
      <c r="L36" s="118">
        <f>L27+L34</f>
        <v>3160258</v>
      </c>
      <c r="M36" s="76"/>
      <c r="N36" s="118">
        <f t="shared" ref="N36" si="2">N27+N34</f>
        <v>3192664</v>
      </c>
      <c r="P36" s="82"/>
      <c r="Q36" s="83"/>
    </row>
    <row r="37" spans="2:17" ht="15.75" thickTop="1" x14ac:dyDescent="0.25">
      <c r="B37" s="60"/>
      <c r="C37" s="129"/>
      <c r="D37" s="129"/>
      <c r="E37" s="131"/>
      <c r="F37" s="13"/>
      <c r="G37" s="131"/>
      <c r="I37" s="60"/>
      <c r="J37" s="129"/>
      <c r="K37" s="129"/>
      <c r="L37" s="132"/>
      <c r="M37" s="76"/>
      <c r="N37" s="132"/>
      <c r="P37" s="82"/>
      <c r="Q37" s="83"/>
    </row>
    <row r="39" spans="2:17" x14ac:dyDescent="0.25">
      <c r="B39" s="12" t="s">
        <v>126</v>
      </c>
    </row>
  </sheetData>
  <mergeCells count="1">
    <mergeCell ref="J26:J27"/>
  </mergeCells>
  <pageMargins left="1.1417322834645669" right="1.1417322834645669" top="0.6692913385826772" bottom="0.51181102362204722" header="0.51181102362204722" footer="0.51181102362204722"/>
  <pageSetup paperSize="9" scale="61" firstPageNumber="6" orientation="landscape" useFirstPageNumber="1" r:id="rId1"/>
  <headerFooter scaleWithDoc="0" alignWithMargins="0">
    <oddFooter>&amp;C&amp;"Times New Roman,Normal"3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showGridLines="0" zoomScale="70" zoomScaleNormal="70" zoomScaleSheetLayoutView="80" workbookViewId="0">
      <selection activeCell="O23" sqref="O23"/>
    </sheetView>
  </sheetViews>
  <sheetFormatPr defaultRowHeight="15" x14ac:dyDescent="0.25"/>
  <cols>
    <col min="1" max="1" width="52.28515625" style="12" customWidth="1"/>
    <col min="2" max="2" width="13.7109375" style="12" customWidth="1"/>
    <col min="3" max="3" width="2.7109375" style="12" customWidth="1"/>
    <col min="4" max="4" width="13.7109375" style="12" customWidth="1"/>
    <col min="5" max="5" width="2.7109375" style="12" customWidth="1"/>
    <col min="6" max="6" width="15.7109375" style="12" customWidth="1"/>
    <col min="7" max="7" width="3" style="12" customWidth="1"/>
    <col min="8" max="8" width="14.140625" style="12" customWidth="1"/>
    <col min="9" max="9" width="3.28515625" style="12" customWidth="1"/>
    <col min="10" max="10" width="15.42578125" style="12" customWidth="1"/>
    <col min="11" max="16384" width="9.140625" style="12"/>
  </cols>
  <sheetData>
    <row r="1" spans="1:10" s="16" customFormat="1" ht="20.25" x14ac:dyDescent="0.3">
      <c r="A1" s="31" t="s">
        <v>74</v>
      </c>
    </row>
    <row r="2" spans="1:10" s="17" customFormat="1" x14ac:dyDescent="0.25">
      <c r="A2" s="33"/>
    </row>
    <row r="3" spans="1:10" s="18" customFormat="1" ht="18.75" x14ac:dyDescent="0.3">
      <c r="A3" s="35" t="s">
        <v>108</v>
      </c>
    </row>
    <row r="4" spans="1:10" s="18" customFormat="1" ht="18.75" x14ac:dyDescent="0.3">
      <c r="A4" s="35"/>
    </row>
    <row r="5" spans="1:10" s="18" customFormat="1" ht="18.75" x14ac:dyDescent="0.3">
      <c r="A5" s="148" t="s">
        <v>122</v>
      </c>
    </row>
    <row r="6" spans="1:10" s="18" customFormat="1" ht="18.75" x14ac:dyDescent="0.3"/>
    <row r="7" spans="1:10" s="19" customFormat="1" ht="15.75" x14ac:dyDescent="0.25">
      <c r="A7" s="37" t="s">
        <v>75</v>
      </c>
    </row>
    <row r="8" spans="1:10" s="19" customFormat="1" ht="15.75" x14ac:dyDescent="0.25">
      <c r="A8" s="37"/>
    </row>
    <row r="9" spans="1:10" s="19" customFormat="1" ht="15.75" x14ac:dyDescent="0.25">
      <c r="A9" s="37"/>
    </row>
    <row r="10" spans="1:10" s="19" customFormat="1" ht="28.5" x14ac:dyDescent="0.25">
      <c r="A10" s="133"/>
      <c r="B10" s="120" t="s">
        <v>76</v>
      </c>
      <c r="C10" s="52"/>
      <c r="D10" s="59" t="s">
        <v>120</v>
      </c>
      <c r="E10" s="75" t="s">
        <v>0</v>
      </c>
      <c r="F10" s="59" t="s">
        <v>118</v>
      </c>
      <c r="G10" s="12"/>
      <c r="H10" s="59" t="s">
        <v>121</v>
      </c>
      <c r="I10" s="12"/>
      <c r="J10" s="59" t="s">
        <v>119</v>
      </c>
    </row>
    <row r="11" spans="1:10" s="141" customFormat="1" ht="15.75" customHeight="1" x14ac:dyDescent="0.25">
      <c r="A11" s="137" t="s">
        <v>0</v>
      </c>
      <c r="B11" s="138"/>
      <c r="C11" s="134" t="s">
        <v>0</v>
      </c>
      <c r="D11" s="139"/>
      <c r="E11" s="140"/>
      <c r="F11" s="39"/>
    </row>
    <row r="12" spans="1:10" x14ac:dyDescent="0.25">
      <c r="A12" s="135" t="s">
        <v>0</v>
      </c>
      <c r="B12" s="86"/>
      <c r="C12" s="136" t="s">
        <v>0</v>
      </c>
      <c r="D12" s="75" t="s">
        <v>0</v>
      </c>
      <c r="E12" s="75" t="s">
        <v>0</v>
      </c>
      <c r="F12" s="75"/>
    </row>
    <row r="13" spans="1:10" x14ac:dyDescent="0.25">
      <c r="A13" s="129" t="s">
        <v>80</v>
      </c>
      <c r="B13" s="129">
        <v>19</v>
      </c>
      <c r="C13" s="129" t="s">
        <v>0</v>
      </c>
      <c r="D13" s="85">
        <v>400973</v>
      </c>
      <c r="E13" s="85" t="s">
        <v>0</v>
      </c>
      <c r="F13" s="85">
        <v>387770</v>
      </c>
      <c r="H13" s="85">
        <v>768829</v>
      </c>
      <c r="I13" s="83"/>
      <c r="J13" s="85">
        <v>751857</v>
      </c>
    </row>
    <row r="14" spans="1:10" x14ac:dyDescent="0.25">
      <c r="A14" s="129" t="s">
        <v>0</v>
      </c>
      <c r="B14" s="129" t="s">
        <v>0</v>
      </c>
      <c r="C14" s="129" t="s">
        <v>0</v>
      </c>
      <c r="D14" s="85" t="s">
        <v>0</v>
      </c>
      <c r="E14" s="85" t="s">
        <v>0</v>
      </c>
      <c r="F14" s="85" t="s">
        <v>0</v>
      </c>
      <c r="H14" s="85" t="s">
        <v>0</v>
      </c>
      <c r="I14" s="83"/>
      <c r="J14" s="85" t="s">
        <v>0</v>
      </c>
    </row>
    <row r="15" spans="1:10" x14ac:dyDescent="0.25">
      <c r="A15" s="129" t="s">
        <v>30</v>
      </c>
      <c r="B15" s="129">
        <v>20</v>
      </c>
      <c r="C15" s="129" t="s">
        <v>0</v>
      </c>
      <c r="D15" s="88">
        <v>-257387</v>
      </c>
      <c r="E15" s="87" t="s">
        <v>0</v>
      </c>
      <c r="F15" s="88">
        <v>-253936</v>
      </c>
      <c r="H15" s="88">
        <v>-501697</v>
      </c>
      <c r="I15" s="83"/>
      <c r="J15" s="88">
        <v>-492356</v>
      </c>
    </row>
    <row r="16" spans="1:10" x14ac:dyDescent="0.25">
      <c r="A16" s="129" t="s">
        <v>0</v>
      </c>
      <c r="B16" s="129" t="s">
        <v>0</v>
      </c>
      <c r="C16" s="129" t="s">
        <v>0</v>
      </c>
      <c r="D16" s="87" t="s">
        <v>0</v>
      </c>
      <c r="E16" s="87" t="s">
        <v>0</v>
      </c>
      <c r="F16" s="87" t="s">
        <v>0</v>
      </c>
      <c r="H16" s="87" t="s">
        <v>0</v>
      </c>
      <c r="I16" s="83"/>
      <c r="J16" s="87" t="s">
        <v>0</v>
      </c>
    </row>
    <row r="17" spans="1:10" x14ac:dyDescent="0.25">
      <c r="A17" s="60" t="s">
        <v>31</v>
      </c>
      <c r="B17" s="60" t="s">
        <v>0</v>
      </c>
      <c r="C17" s="60" t="s">
        <v>0</v>
      </c>
      <c r="D17" s="115">
        <f>+D15+D13</f>
        <v>143586</v>
      </c>
      <c r="E17" s="90" t="s">
        <v>0</v>
      </c>
      <c r="F17" s="115">
        <f>+F15+F13</f>
        <v>133834</v>
      </c>
      <c r="H17" s="115">
        <f>+H15+H13</f>
        <v>267132</v>
      </c>
      <c r="I17" s="83"/>
      <c r="J17" s="115">
        <f>+J15+J13</f>
        <v>259501</v>
      </c>
    </row>
    <row r="18" spans="1:10" x14ac:dyDescent="0.25">
      <c r="A18" s="129" t="s">
        <v>0</v>
      </c>
      <c r="B18" s="129" t="s">
        <v>0</v>
      </c>
      <c r="C18" s="129" t="s">
        <v>0</v>
      </c>
      <c r="D18" s="87" t="s">
        <v>0</v>
      </c>
      <c r="E18" s="87" t="s">
        <v>0</v>
      </c>
      <c r="F18" s="87" t="s">
        <v>0</v>
      </c>
      <c r="H18" s="87" t="s">
        <v>0</v>
      </c>
      <c r="I18" s="83"/>
      <c r="J18" s="87" t="s">
        <v>0</v>
      </c>
    </row>
    <row r="19" spans="1:10" x14ac:dyDescent="0.25">
      <c r="A19" s="129" t="s">
        <v>32</v>
      </c>
      <c r="B19" s="129">
        <v>21</v>
      </c>
      <c r="C19" s="129" t="s">
        <v>0</v>
      </c>
      <c r="D19" s="87">
        <v>-65723</v>
      </c>
      <c r="E19" s="87" t="s">
        <v>0</v>
      </c>
      <c r="F19" s="87">
        <v>-45920</v>
      </c>
      <c r="H19" s="87">
        <v>-210203</v>
      </c>
      <c r="I19" s="83"/>
      <c r="J19" s="87">
        <v>-91082</v>
      </c>
    </row>
    <row r="20" spans="1:10" x14ac:dyDescent="0.25">
      <c r="A20" s="129" t="s">
        <v>33</v>
      </c>
      <c r="B20" s="129">
        <v>22</v>
      </c>
      <c r="C20" s="129" t="s">
        <v>0</v>
      </c>
      <c r="D20" s="87">
        <v>-203907</v>
      </c>
      <c r="E20" s="87" t="s">
        <v>0</v>
      </c>
      <c r="F20" s="87">
        <v>-80199</v>
      </c>
      <c r="H20" s="87">
        <v>-245325</v>
      </c>
      <c r="I20" s="83"/>
      <c r="J20" s="87">
        <v>-139704</v>
      </c>
    </row>
    <row r="21" spans="1:10" x14ac:dyDescent="0.25">
      <c r="A21" s="129" t="s">
        <v>83</v>
      </c>
      <c r="B21" s="129" t="s">
        <v>0</v>
      </c>
      <c r="C21" s="129" t="s">
        <v>0</v>
      </c>
      <c r="D21" s="88">
        <v>1061</v>
      </c>
      <c r="E21" s="87" t="s">
        <v>0</v>
      </c>
      <c r="F21" s="88">
        <v>0</v>
      </c>
      <c r="H21" s="88">
        <v>2014</v>
      </c>
      <c r="I21" s="83"/>
      <c r="J21" s="88">
        <v>-209</v>
      </c>
    </row>
    <row r="22" spans="1:10" x14ac:dyDescent="0.25">
      <c r="A22" s="129"/>
      <c r="B22" s="129"/>
      <c r="C22" s="129"/>
      <c r="D22" s="85"/>
      <c r="E22" s="85"/>
      <c r="F22" s="85"/>
      <c r="H22" s="85"/>
      <c r="I22" s="83"/>
      <c r="J22" s="85"/>
    </row>
    <row r="23" spans="1:10" x14ac:dyDescent="0.25">
      <c r="A23" s="60" t="s">
        <v>82</v>
      </c>
      <c r="B23" s="129" t="s">
        <v>0</v>
      </c>
      <c r="C23" s="129" t="s">
        <v>0</v>
      </c>
      <c r="D23" s="90">
        <f>SUM(D17:D22)</f>
        <v>-124983</v>
      </c>
      <c r="E23" s="90" t="s">
        <v>0</v>
      </c>
      <c r="F23" s="90">
        <f>SUM(F17:F22)</f>
        <v>7715</v>
      </c>
      <c r="H23" s="90">
        <f>SUM(H17:H22)</f>
        <v>-186382</v>
      </c>
      <c r="I23" s="83"/>
      <c r="J23" s="90">
        <f>SUM(J17:J22)</f>
        <v>28506</v>
      </c>
    </row>
    <row r="24" spans="1:10" x14ac:dyDescent="0.25">
      <c r="B24" s="129"/>
      <c r="C24" s="129"/>
      <c r="D24" s="85"/>
      <c r="E24" s="85"/>
      <c r="F24" s="85"/>
      <c r="H24" s="85"/>
      <c r="I24" s="83"/>
      <c r="J24" s="85"/>
    </row>
    <row r="25" spans="1:10" x14ac:dyDescent="0.25">
      <c r="A25" s="129" t="s">
        <v>34</v>
      </c>
      <c r="B25" s="129">
        <v>23</v>
      </c>
      <c r="C25" s="129" t="s">
        <v>0</v>
      </c>
      <c r="D25" s="87">
        <v>-55690</v>
      </c>
      <c r="E25" s="87" t="s">
        <v>0</v>
      </c>
      <c r="F25" s="87">
        <v>-19058</v>
      </c>
      <c r="H25" s="87">
        <v>-70332</v>
      </c>
      <c r="I25" s="83"/>
      <c r="J25" s="87">
        <v>-38139</v>
      </c>
    </row>
    <row r="26" spans="1:10" x14ac:dyDescent="0.25">
      <c r="A26" s="129" t="s">
        <v>35</v>
      </c>
      <c r="B26" s="129">
        <v>23</v>
      </c>
      <c r="C26" s="129" t="s">
        <v>0</v>
      </c>
      <c r="D26" s="88">
        <v>8271</v>
      </c>
      <c r="E26" s="87" t="s">
        <v>0</v>
      </c>
      <c r="F26" s="88">
        <v>3116</v>
      </c>
      <c r="H26" s="88">
        <v>16646</v>
      </c>
      <c r="I26" s="83"/>
      <c r="J26" s="88">
        <v>15629</v>
      </c>
    </row>
    <row r="27" spans="1:10" x14ac:dyDescent="0.25">
      <c r="B27" s="129" t="s">
        <v>0</v>
      </c>
      <c r="C27" s="129" t="s">
        <v>0</v>
      </c>
      <c r="D27" s="87" t="s">
        <v>0</v>
      </c>
      <c r="E27" s="87" t="s">
        <v>0</v>
      </c>
      <c r="F27" s="87" t="s">
        <v>0</v>
      </c>
      <c r="H27" s="87" t="s">
        <v>0</v>
      </c>
      <c r="I27" s="83"/>
      <c r="J27" s="87" t="s">
        <v>0</v>
      </c>
    </row>
    <row r="28" spans="1:10" x14ac:dyDescent="0.25">
      <c r="A28" s="60" t="s">
        <v>81</v>
      </c>
      <c r="B28" s="129"/>
      <c r="C28" s="129"/>
      <c r="D28" s="115">
        <f>SUM(D25:D27)</f>
        <v>-47419</v>
      </c>
      <c r="E28" s="90"/>
      <c r="F28" s="115">
        <f>SUM(F25:F27)</f>
        <v>-15942</v>
      </c>
      <c r="H28" s="115">
        <f>SUM(H25:H27)</f>
        <v>-53686</v>
      </c>
      <c r="I28" s="83"/>
      <c r="J28" s="115">
        <f>SUM(J25:J27)</f>
        <v>-22510</v>
      </c>
    </row>
    <row r="29" spans="1:10" x14ac:dyDescent="0.25">
      <c r="A29" s="129"/>
      <c r="B29" s="129"/>
      <c r="C29" s="129"/>
      <c r="D29" s="87"/>
      <c r="E29" s="87"/>
      <c r="F29" s="87"/>
      <c r="H29" s="87"/>
      <c r="I29" s="83"/>
      <c r="J29" s="87"/>
    </row>
    <row r="30" spans="1:10" ht="28.5" x14ac:dyDescent="0.25">
      <c r="A30" s="60" t="s">
        <v>36</v>
      </c>
      <c r="B30" s="129" t="s">
        <v>0</v>
      </c>
      <c r="C30" s="129" t="s">
        <v>0</v>
      </c>
      <c r="D30" s="115">
        <f>D23+D28</f>
        <v>-172402</v>
      </c>
      <c r="E30" s="90" t="s">
        <v>0</v>
      </c>
      <c r="F30" s="115">
        <f>F23+F28</f>
        <v>-8227</v>
      </c>
      <c r="H30" s="115">
        <f>H23+H28</f>
        <v>-240068</v>
      </c>
      <c r="I30" s="121"/>
      <c r="J30" s="115">
        <f>J23+J28</f>
        <v>5996</v>
      </c>
    </row>
    <row r="31" spans="1:10" x14ac:dyDescent="0.25">
      <c r="A31" s="129" t="s">
        <v>0</v>
      </c>
      <c r="B31" s="129" t="s">
        <v>0</v>
      </c>
      <c r="C31" s="129" t="s">
        <v>0</v>
      </c>
      <c r="D31" s="87" t="s">
        <v>0</v>
      </c>
      <c r="E31" s="87" t="s">
        <v>0</v>
      </c>
      <c r="F31" s="87" t="s">
        <v>0</v>
      </c>
      <c r="H31" s="87" t="s">
        <v>0</v>
      </c>
      <c r="I31" s="83"/>
      <c r="J31" s="87" t="s">
        <v>0</v>
      </c>
    </row>
    <row r="32" spans="1:10" x14ac:dyDescent="0.25">
      <c r="A32" s="60" t="s">
        <v>37</v>
      </c>
      <c r="B32" s="129" t="s">
        <v>0</v>
      </c>
      <c r="C32" s="129" t="s">
        <v>0</v>
      </c>
      <c r="D32" s="90">
        <v>0</v>
      </c>
      <c r="E32" s="90" t="s">
        <v>0</v>
      </c>
      <c r="F32" s="90">
        <v>235</v>
      </c>
      <c r="H32" s="90">
        <v>0</v>
      </c>
      <c r="I32" s="83"/>
      <c r="J32" s="90">
        <v>-44</v>
      </c>
    </row>
    <row r="33" spans="1:10" x14ac:dyDescent="0.25">
      <c r="A33" s="129" t="s">
        <v>0</v>
      </c>
      <c r="B33" s="129" t="s">
        <v>0</v>
      </c>
      <c r="C33" s="129" t="s">
        <v>0</v>
      </c>
      <c r="D33" s="87" t="s">
        <v>0</v>
      </c>
      <c r="E33" s="87" t="s">
        <v>0</v>
      </c>
      <c r="F33" s="87" t="s">
        <v>0</v>
      </c>
      <c r="H33" s="87" t="s">
        <v>0</v>
      </c>
      <c r="I33" s="83"/>
      <c r="J33" s="87" t="s">
        <v>0</v>
      </c>
    </row>
    <row r="34" spans="1:10" x14ac:dyDescent="0.25">
      <c r="A34" s="60" t="s">
        <v>38</v>
      </c>
      <c r="B34" s="129" t="s">
        <v>0</v>
      </c>
      <c r="C34" s="129" t="s">
        <v>0</v>
      </c>
      <c r="D34" s="115">
        <f>SUM(D36:D38)</f>
        <v>16424</v>
      </c>
      <c r="E34" s="90" t="s">
        <v>0</v>
      </c>
      <c r="F34" s="115">
        <f>SUM(F36:F38)</f>
        <v>13287</v>
      </c>
      <c r="H34" s="115">
        <f>SUM(H36:H38)</f>
        <v>22503</v>
      </c>
      <c r="I34" s="83"/>
      <c r="J34" s="115">
        <f>SUM(J36:J38)</f>
        <v>-5839</v>
      </c>
    </row>
    <row r="35" spans="1:10" x14ac:dyDescent="0.25">
      <c r="A35" s="60"/>
      <c r="B35" s="129"/>
      <c r="C35" s="129"/>
      <c r="D35" s="142"/>
      <c r="E35" s="90"/>
      <c r="F35" s="142"/>
      <c r="H35" s="142"/>
      <c r="I35" s="83"/>
      <c r="J35" s="142"/>
    </row>
    <row r="36" spans="1:10" x14ac:dyDescent="0.25">
      <c r="A36" s="129" t="s">
        <v>100</v>
      </c>
      <c r="B36" s="129">
        <v>9</v>
      </c>
      <c r="C36" s="129" t="s">
        <v>0</v>
      </c>
      <c r="D36" s="87">
        <v>0</v>
      </c>
      <c r="E36" s="87" t="s">
        <v>0</v>
      </c>
      <c r="F36" s="87">
        <v>-4003</v>
      </c>
      <c r="H36" s="87">
        <v>-282</v>
      </c>
      <c r="I36" s="83"/>
      <c r="J36" s="87">
        <v>-18861</v>
      </c>
    </row>
    <row r="37" spans="1:10" x14ac:dyDescent="0.25">
      <c r="A37" s="129" t="s">
        <v>106</v>
      </c>
      <c r="B37" s="129">
        <v>9</v>
      </c>
      <c r="C37" s="129"/>
      <c r="D37" s="87">
        <v>-1025</v>
      </c>
      <c r="E37" s="87"/>
      <c r="F37" s="87">
        <v>0</v>
      </c>
      <c r="H37" s="87">
        <v>-2535</v>
      </c>
      <c r="I37" s="83"/>
      <c r="J37" s="87">
        <v>0</v>
      </c>
    </row>
    <row r="38" spans="1:10" x14ac:dyDescent="0.25">
      <c r="A38" s="129" t="s">
        <v>103</v>
      </c>
      <c r="B38" s="129">
        <v>9</v>
      </c>
      <c r="C38" s="129" t="s">
        <v>0</v>
      </c>
      <c r="D38" s="88">
        <v>17449</v>
      </c>
      <c r="E38" s="87" t="s">
        <v>0</v>
      </c>
      <c r="F38" s="88">
        <v>17290</v>
      </c>
      <c r="H38" s="88">
        <v>25320</v>
      </c>
      <c r="I38" s="83"/>
      <c r="J38" s="88">
        <v>13022</v>
      </c>
    </row>
    <row r="39" spans="1:10" x14ac:dyDescent="0.25">
      <c r="A39" s="129" t="s">
        <v>0</v>
      </c>
      <c r="B39" s="129" t="s">
        <v>0</v>
      </c>
      <c r="C39" s="129" t="s">
        <v>0</v>
      </c>
      <c r="D39" s="87" t="s">
        <v>0</v>
      </c>
      <c r="E39" s="87" t="s">
        <v>0</v>
      </c>
      <c r="F39" s="87" t="s">
        <v>0</v>
      </c>
      <c r="H39" s="87" t="s">
        <v>0</v>
      </c>
      <c r="I39" s="83"/>
      <c r="J39" s="87" t="s">
        <v>0</v>
      </c>
    </row>
    <row r="40" spans="1:10" ht="15.75" thickBot="1" x14ac:dyDescent="0.3">
      <c r="A40" s="60" t="s">
        <v>114</v>
      </c>
      <c r="B40" s="129" t="s">
        <v>0</v>
      </c>
      <c r="C40" s="129" t="s">
        <v>0</v>
      </c>
      <c r="D40" s="91">
        <f>D30+D32+D34</f>
        <v>-155978</v>
      </c>
      <c r="E40" s="89"/>
      <c r="F40" s="91">
        <f>F30+F32+F34</f>
        <v>5295</v>
      </c>
      <c r="H40" s="91">
        <f>H30+H32+H34</f>
        <v>-217565</v>
      </c>
      <c r="I40" s="83"/>
      <c r="J40" s="91">
        <f>J30+J32+J34</f>
        <v>113</v>
      </c>
    </row>
    <row r="41" spans="1:10" ht="15.75" thickTop="1" x14ac:dyDescent="0.25">
      <c r="A41" s="129" t="s">
        <v>0</v>
      </c>
      <c r="B41" s="129" t="s">
        <v>0</v>
      </c>
      <c r="C41" s="129" t="s">
        <v>0</v>
      </c>
      <c r="D41" s="129" t="s">
        <v>0</v>
      </c>
      <c r="E41" s="129" t="s">
        <v>0</v>
      </c>
      <c r="F41" s="129" t="s">
        <v>0</v>
      </c>
    </row>
    <row r="42" spans="1:10" x14ac:dyDescent="0.25">
      <c r="F42" s="27"/>
    </row>
    <row r="43" spans="1:10" x14ac:dyDescent="0.25">
      <c r="A43" s="12" t="s">
        <v>126</v>
      </c>
    </row>
  </sheetData>
  <pageMargins left="1.1417322834645669" right="1.1417322834645669" top="0.6692913385826772" bottom="0.51181102362204722" header="0.51181102362204722" footer="0.51181102362204722"/>
  <pageSetup paperSize="9" scale="75" firstPageNumber="7" orientation="portrait" useFirstPageNumber="1" r:id="rId1"/>
  <headerFooter scaleWithDoc="0" alignWithMargins="0">
    <oddFooter>&amp;C&amp;"Times New Roman,Normal"4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showGridLines="0" zoomScale="98" zoomScaleNormal="98" zoomScaleSheetLayoutView="80" workbookViewId="0">
      <selection activeCell="A26" sqref="A26"/>
    </sheetView>
  </sheetViews>
  <sheetFormatPr defaultRowHeight="15" x14ac:dyDescent="0.25"/>
  <cols>
    <col min="1" max="1" width="72.28515625" style="12" customWidth="1"/>
    <col min="2" max="2" width="2.7109375" style="12" customWidth="1"/>
    <col min="3" max="3" width="13.7109375" style="12" customWidth="1"/>
    <col min="4" max="4" width="2.7109375" style="12" customWidth="1"/>
    <col min="5" max="5" width="13.7109375" style="12" customWidth="1"/>
    <col min="6" max="6" width="1.28515625" style="12" customWidth="1"/>
    <col min="7" max="7" width="13.42578125" style="12" customWidth="1"/>
    <col min="8" max="8" width="2.7109375" style="12" customWidth="1"/>
    <col min="9" max="9" width="14.28515625" style="12" customWidth="1"/>
    <col min="10" max="16384" width="9.140625" style="12"/>
  </cols>
  <sheetData>
    <row r="1" spans="1:9" s="16" customFormat="1" ht="20.25" x14ac:dyDescent="0.3">
      <c r="A1" s="16" t="s">
        <v>74</v>
      </c>
    </row>
    <row r="2" spans="1:9" s="17" customFormat="1" x14ac:dyDescent="0.25">
      <c r="A2" s="12"/>
      <c r="B2" s="12"/>
    </row>
    <row r="3" spans="1:9" s="18" customFormat="1" ht="18.75" x14ac:dyDescent="0.3">
      <c r="A3" s="156" t="s">
        <v>110</v>
      </c>
      <c r="B3" s="156"/>
      <c r="C3" s="156"/>
      <c r="D3" s="156"/>
      <c r="E3" s="156"/>
    </row>
    <row r="4" spans="1:9" s="18" customFormat="1" ht="18.75" x14ac:dyDescent="0.3">
      <c r="A4" s="130"/>
      <c r="B4" s="130"/>
      <c r="C4" s="130"/>
      <c r="D4" s="130"/>
      <c r="E4" s="130"/>
    </row>
    <row r="5" spans="1:9" s="18" customFormat="1" ht="18.75" x14ac:dyDescent="0.3">
      <c r="A5" s="148" t="s">
        <v>122</v>
      </c>
      <c r="B5" s="130"/>
      <c r="C5" s="130"/>
      <c r="D5" s="130"/>
      <c r="E5" s="130"/>
    </row>
    <row r="6" spans="1:9" s="17" customFormat="1" x14ac:dyDescent="0.25">
      <c r="A6" s="12"/>
      <c r="B6" s="12"/>
    </row>
    <row r="7" spans="1:9" s="65" customFormat="1" ht="15.75" x14ac:dyDescent="0.25">
      <c r="A7" s="71" t="s">
        <v>75</v>
      </c>
      <c r="B7" s="71"/>
      <c r="C7" s="56"/>
      <c r="D7" s="75"/>
      <c r="E7" s="75"/>
    </row>
    <row r="8" spans="1:9" s="65" customFormat="1" x14ac:dyDescent="0.25">
      <c r="A8" s="64"/>
      <c r="B8" s="64"/>
      <c r="C8" s="56"/>
      <c r="D8" s="75"/>
      <c r="E8" s="75"/>
    </row>
    <row r="9" spans="1:9" s="65" customFormat="1" x14ac:dyDescent="0.25">
      <c r="A9" s="64"/>
      <c r="B9" s="64"/>
      <c r="C9" s="66"/>
      <c r="D9" s="75"/>
      <c r="E9" s="75"/>
    </row>
    <row r="10" spans="1:9" s="65" customFormat="1" ht="28.5" x14ac:dyDescent="0.25">
      <c r="A10" s="64"/>
      <c r="B10" s="64"/>
      <c r="C10" s="59" t="s">
        <v>120</v>
      </c>
      <c r="D10" s="75" t="s">
        <v>0</v>
      </c>
      <c r="E10" s="59" t="s">
        <v>118</v>
      </c>
      <c r="F10" s="12"/>
      <c r="G10" s="59" t="s">
        <v>121</v>
      </c>
      <c r="H10" s="12"/>
      <c r="I10" s="59" t="s">
        <v>119</v>
      </c>
    </row>
    <row r="11" spans="1:9" x14ac:dyDescent="0.25">
      <c r="A11" s="67" t="s">
        <v>0</v>
      </c>
      <c r="B11" s="67"/>
      <c r="C11" s="68" t="s">
        <v>0</v>
      </c>
      <c r="D11" s="69" t="s">
        <v>0</v>
      </c>
      <c r="E11" s="69" t="s">
        <v>0</v>
      </c>
    </row>
    <row r="12" spans="1:9" x14ac:dyDescent="0.25">
      <c r="A12" s="94" t="s">
        <v>112</v>
      </c>
      <c r="B12" s="94"/>
      <c r="C12" s="95">
        <v>-155978</v>
      </c>
      <c r="D12" s="81" t="s">
        <v>0</v>
      </c>
      <c r="E12" s="95">
        <v>5295</v>
      </c>
      <c r="F12" s="77"/>
      <c r="G12" s="95">
        <v>-217565</v>
      </c>
      <c r="I12" s="95">
        <v>113</v>
      </c>
    </row>
    <row r="13" spans="1:9" x14ac:dyDescent="0.25">
      <c r="A13" s="94"/>
      <c r="B13" s="94"/>
      <c r="C13" s="81"/>
      <c r="D13" s="81"/>
      <c r="E13" s="81"/>
      <c r="F13" s="77"/>
      <c r="G13" s="81"/>
      <c r="I13" s="81"/>
    </row>
    <row r="14" spans="1:9" x14ac:dyDescent="0.25">
      <c r="A14" s="94" t="s">
        <v>88</v>
      </c>
      <c r="B14" s="94"/>
      <c r="C14" s="95">
        <f>SUM(C15:C17)</f>
        <v>0</v>
      </c>
      <c r="D14" s="95"/>
      <c r="E14" s="95">
        <f>SUM(E15:E17)</f>
        <v>0</v>
      </c>
      <c r="F14" s="77"/>
      <c r="G14" s="95">
        <f>SUM(G15:G17)</f>
        <v>-230</v>
      </c>
      <c r="I14" s="95">
        <f>SUM(I15:I17)</f>
        <v>-142</v>
      </c>
    </row>
    <row r="15" spans="1:9" s="70" customFormat="1" x14ac:dyDescent="0.25">
      <c r="A15" s="70" t="s">
        <v>89</v>
      </c>
      <c r="C15" s="96">
        <v>0</v>
      </c>
      <c r="D15" s="96" t="s">
        <v>0</v>
      </c>
      <c r="E15" s="96">
        <v>0</v>
      </c>
      <c r="F15" s="78"/>
      <c r="G15" s="96">
        <v>-349</v>
      </c>
      <c r="I15" s="96">
        <v>-215</v>
      </c>
    </row>
    <row r="16" spans="1:9" x14ac:dyDescent="0.25">
      <c r="A16" s="67" t="s">
        <v>90</v>
      </c>
      <c r="B16" s="67"/>
      <c r="C16" s="97">
        <v>0</v>
      </c>
      <c r="D16" s="97" t="s">
        <v>0</v>
      </c>
      <c r="E16" s="97">
        <v>0</v>
      </c>
      <c r="F16" s="77">
        <v>0</v>
      </c>
      <c r="G16" s="97">
        <v>119</v>
      </c>
      <c r="I16" s="97">
        <v>0</v>
      </c>
    </row>
    <row r="17" spans="1:9" x14ac:dyDescent="0.25">
      <c r="A17" s="67" t="s">
        <v>91</v>
      </c>
      <c r="B17" s="67"/>
      <c r="C17" s="98">
        <v>0</v>
      </c>
      <c r="D17" s="97" t="s">
        <v>0</v>
      </c>
      <c r="E17" s="98">
        <v>0</v>
      </c>
      <c r="F17" s="77"/>
      <c r="G17" s="98">
        <v>0</v>
      </c>
      <c r="I17" s="98">
        <v>73</v>
      </c>
    </row>
    <row r="18" spans="1:9" x14ac:dyDescent="0.25">
      <c r="A18" s="67"/>
      <c r="B18" s="67"/>
      <c r="C18" s="79"/>
      <c r="D18" s="80"/>
      <c r="E18" s="80"/>
      <c r="F18" s="77"/>
      <c r="G18" s="80"/>
      <c r="I18" s="80"/>
    </row>
    <row r="19" spans="1:9" ht="15.75" thickBot="1" x14ac:dyDescent="0.3">
      <c r="A19" s="94" t="s">
        <v>113</v>
      </c>
      <c r="B19" s="94"/>
      <c r="C19" s="153">
        <f>C12+C14</f>
        <v>-155978</v>
      </c>
      <c r="D19" s="81" t="s">
        <v>0</v>
      </c>
      <c r="E19" s="153">
        <f>E12+E14</f>
        <v>5295</v>
      </c>
      <c r="F19" s="77"/>
      <c r="G19" s="153">
        <f>G12+G14</f>
        <v>-217795</v>
      </c>
      <c r="I19" s="153">
        <f>I12+I14</f>
        <v>-29</v>
      </c>
    </row>
    <row r="20" spans="1:9" ht="15.75" thickTop="1" x14ac:dyDescent="0.25">
      <c r="A20" s="94"/>
      <c r="B20" s="94"/>
      <c r="C20" s="143"/>
      <c r="D20" s="81"/>
      <c r="E20" s="144"/>
      <c r="F20" s="77"/>
    </row>
    <row r="22" spans="1:9" x14ac:dyDescent="0.25">
      <c r="A22" s="12" t="s">
        <v>127</v>
      </c>
    </row>
    <row r="23" spans="1:9" x14ac:dyDescent="0.25">
      <c r="C23" s="27"/>
    </row>
  </sheetData>
  <mergeCells count="1">
    <mergeCell ref="A3:E3"/>
  </mergeCells>
  <pageMargins left="1.1417322834645669" right="1.1417322834645669" top="0.6692913385826772" bottom="0.51181102362204722" header="0.51181102362204722" footer="0.51181102362204722"/>
  <pageSetup paperSize="9" scale="72" firstPageNumber="8" orientation="portrait" useFirstPageNumber="1" r:id="rId1"/>
  <headerFooter scaleWithDoc="0" alignWithMargins="0">
    <oddFooter>&amp;C&amp;"Times New Roman,Normal"5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4"/>
  <sheetViews>
    <sheetView showGridLines="0" zoomScale="85" zoomScaleNormal="85" zoomScaleSheetLayoutView="80" workbookViewId="0">
      <selection activeCell="I4" sqref="I4"/>
    </sheetView>
  </sheetViews>
  <sheetFormatPr defaultRowHeight="15" x14ac:dyDescent="0.25"/>
  <cols>
    <col min="1" max="1" width="60.28515625" style="41" customWidth="1"/>
    <col min="2" max="2" width="15.7109375" style="41" customWidth="1"/>
    <col min="3" max="3" width="2.7109375" style="41" customWidth="1"/>
    <col min="4" max="4" width="15.7109375" style="41" customWidth="1"/>
    <col min="5" max="5" width="2.7109375" style="41" customWidth="1"/>
    <col min="6" max="6" width="15.7109375" style="41" customWidth="1"/>
    <col min="7" max="7" width="2.7109375" style="41" customWidth="1"/>
    <col min="8" max="8" width="15.7109375" style="40" customWidth="1"/>
    <col min="9" max="9" width="2.7109375" style="40" customWidth="1"/>
    <col min="10" max="10" width="15.7109375" style="40" customWidth="1"/>
    <col min="11" max="11" width="2.7109375" style="40" customWidth="1"/>
    <col min="12" max="12" width="15.7109375" style="40" customWidth="1"/>
    <col min="13" max="13" width="2.7109375" style="40" customWidth="1"/>
    <col min="14" max="14" width="15.7109375" style="40" customWidth="1"/>
    <col min="15" max="17" width="9.140625" style="40"/>
    <col min="18" max="16384" width="9.140625" style="41"/>
  </cols>
  <sheetData>
    <row r="1" spans="1:17" s="16" customFormat="1" ht="20.25" x14ac:dyDescent="0.3">
      <c r="A1" s="31" t="s">
        <v>74</v>
      </c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17" customFormat="1" x14ac:dyDescent="0.25">
      <c r="A2" s="33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8" customFormat="1" ht="18.75" x14ac:dyDescent="0.3">
      <c r="A3" s="35" t="s">
        <v>111</v>
      </c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18" customFormat="1" ht="18.75" x14ac:dyDescent="0.3">
      <c r="A4" s="35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18" customFormat="1" ht="18.75" x14ac:dyDescent="0.3">
      <c r="A5" s="148" t="s">
        <v>122</v>
      </c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s="17" customFormat="1" x14ac:dyDescent="0.25"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s="17" customFormat="1" ht="15.75" x14ac:dyDescent="0.25">
      <c r="A7" s="72" t="s">
        <v>75</v>
      </c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s="17" customFormat="1" ht="15.75" x14ac:dyDescent="0.25">
      <c r="A8" s="72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s="17" customFormat="1" ht="15.75" x14ac:dyDescent="0.25">
      <c r="A9" s="72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s="19" customFormat="1" ht="15.75" x14ac:dyDescent="0.25">
      <c r="A10" s="52"/>
      <c r="B10" s="52"/>
      <c r="C10" s="52"/>
      <c r="D10" s="157" t="s">
        <v>84</v>
      </c>
      <c r="E10" s="157"/>
      <c r="F10" s="157"/>
      <c r="G10" s="52"/>
      <c r="H10" s="51"/>
      <c r="I10" s="51"/>
      <c r="J10" s="51"/>
      <c r="K10" s="51"/>
      <c r="L10" s="51"/>
      <c r="M10" s="51"/>
      <c r="N10" s="51"/>
      <c r="O10" s="38"/>
      <c r="P10" s="38"/>
      <c r="Q10" s="38"/>
    </row>
    <row r="11" spans="1:17" s="40" customFormat="1" ht="57.75" x14ac:dyDescent="0.25">
      <c r="A11" s="147" t="s">
        <v>0</v>
      </c>
      <c r="B11" s="39" t="s">
        <v>77</v>
      </c>
      <c r="C11" s="39" t="s">
        <v>0</v>
      </c>
      <c r="D11" s="39" t="s">
        <v>63</v>
      </c>
      <c r="E11" s="39" t="s">
        <v>0</v>
      </c>
      <c r="F11" s="39" t="s">
        <v>64</v>
      </c>
      <c r="G11" s="39" t="s">
        <v>0</v>
      </c>
      <c r="H11" s="39" t="s">
        <v>85</v>
      </c>
      <c r="I11" s="39" t="s">
        <v>0</v>
      </c>
      <c r="J11" s="39" t="s">
        <v>27</v>
      </c>
      <c r="K11" s="39"/>
      <c r="L11" s="39" t="s">
        <v>65</v>
      </c>
      <c r="M11" s="39" t="s">
        <v>0</v>
      </c>
      <c r="N11" s="39" t="s">
        <v>86</v>
      </c>
    </row>
    <row r="12" spans="1:17" x14ac:dyDescent="0.25">
      <c r="A12" s="33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7" s="52" customFormat="1" ht="17.25" customHeight="1" x14ac:dyDescent="0.2">
      <c r="A13" s="42" t="s">
        <v>115</v>
      </c>
      <c r="B13" s="43">
        <v>1094198</v>
      </c>
      <c r="C13" s="43" t="s">
        <v>0</v>
      </c>
      <c r="D13" s="43">
        <v>51869</v>
      </c>
      <c r="E13" s="43" t="s">
        <v>0</v>
      </c>
      <c r="F13" s="43">
        <v>13507</v>
      </c>
      <c r="G13" s="44" t="s">
        <v>0</v>
      </c>
      <c r="H13" s="46">
        <v>0</v>
      </c>
      <c r="I13" s="39" t="s">
        <v>0</v>
      </c>
      <c r="J13" s="45">
        <v>165887</v>
      </c>
      <c r="K13" s="39"/>
      <c r="L13" s="45">
        <v>-42286</v>
      </c>
      <c r="M13" s="46" t="s">
        <v>0</v>
      </c>
      <c r="N13" s="46">
        <f>SUM(B13:L13)</f>
        <v>1283175</v>
      </c>
      <c r="O13" s="51"/>
      <c r="P13" s="51"/>
      <c r="Q13" s="51"/>
    </row>
    <row r="14" spans="1:17" s="52" customFormat="1" ht="17.25" customHeight="1" x14ac:dyDescent="0.2">
      <c r="A14" s="42"/>
      <c r="B14" s="43"/>
      <c r="C14" s="43"/>
      <c r="D14" s="43"/>
      <c r="E14" s="43"/>
      <c r="F14" s="43"/>
      <c r="G14" s="44"/>
      <c r="H14" s="46"/>
      <c r="I14" s="39"/>
      <c r="J14" s="45"/>
      <c r="K14" s="39"/>
      <c r="L14" s="45"/>
      <c r="M14" s="46"/>
      <c r="N14" s="46"/>
      <c r="O14" s="51"/>
      <c r="P14" s="51"/>
      <c r="Q14" s="51"/>
    </row>
    <row r="15" spans="1:17" x14ac:dyDescent="0.25">
      <c r="A15" s="47" t="s">
        <v>69</v>
      </c>
      <c r="B15" s="45" t="s">
        <v>40</v>
      </c>
      <c r="C15" s="46" t="s">
        <v>0</v>
      </c>
      <c r="D15" s="45" t="s">
        <v>40</v>
      </c>
      <c r="E15" s="45" t="s">
        <v>0</v>
      </c>
      <c r="F15" s="45" t="s">
        <v>40</v>
      </c>
      <c r="G15" s="45" t="s">
        <v>0</v>
      </c>
      <c r="H15" s="45">
        <v>113</v>
      </c>
      <c r="I15" s="45" t="s">
        <v>0</v>
      </c>
      <c r="J15" s="45" t="s">
        <v>40</v>
      </c>
      <c r="K15" s="45"/>
      <c r="L15" s="45" t="s">
        <v>40</v>
      </c>
      <c r="M15" s="45" t="s">
        <v>0</v>
      </c>
      <c r="N15" s="45">
        <f>SUM(B15:L15)</f>
        <v>113</v>
      </c>
    </row>
    <row r="16" spans="1:17" x14ac:dyDescent="0.25">
      <c r="A16" s="93" t="s">
        <v>87</v>
      </c>
      <c r="B16" s="45"/>
      <c r="C16" s="46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7" s="12" customFormat="1" x14ac:dyDescent="0.25">
      <c r="A17" s="116" t="s">
        <v>66</v>
      </c>
      <c r="B17" s="45" t="s">
        <v>40</v>
      </c>
      <c r="C17" s="48"/>
      <c r="D17" s="45">
        <v>113</v>
      </c>
      <c r="E17" s="45"/>
      <c r="F17" s="45">
        <v>0</v>
      </c>
      <c r="G17" s="45"/>
      <c r="H17" s="45">
        <v>-113</v>
      </c>
      <c r="I17" s="45"/>
      <c r="J17" s="45">
        <v>0</v>
      </c>
      <c r="K17" s="45"/>
      <c r="L17" s="45">
        <v>0</v>
      </c>
      <c r="M17" s="45"/>
      <c r="N17" s="45">
        <f>SUM(B17:L17)</f>
        <v>0</v>
      </c>
      <c r="O17" s="30"/>
      <c r="P17" s="30"/>
      <c r="Q17" s="30"/>
    </row>
    <row r="18" spans="1:17" x14ac:dyDescent="0.25">
      <c r="A18" s="116" t="s">
        <v>68</v>
      </c>
      <c r="B18" s="45" t="s">
        <v>40</v>
      </c>
      <c r="C18" s="43" t="s">
        <v>0</v>
      </c>
      <c r="D18" s="45" t="s">
        <v>40</v>
      </c>
      <c r="E18" s="45" t="s">
        <v>0</v>
      </c>
      <c r="F18" s="45">
        <v>0</v>
      </c>
      <c r="G18" s="45" t="s">
        <v>0</v>
      </c>
      <c r="H18" s="45">
        <v>0</v>
      </c>
      <c r="I18" s="45" t="s">
        <v>0</v>
      </c>
      <c r="J18" s="45" t="s">
        <v>40</v>
      </c>
      <c r="K18" s="45"/>
      <c r="L18" s="45" t="s">
        <v>40</v>
      </c>
      <c r="M18" s="45" t="s">
        <v>0</v>
      </c>
      <c r="N18" s="45">
        <f t="shared" ref="N18:N19" si="0">SUM(B18:L18)</f>
        <v>0</v>
      </c>
    </row>
    <row r="19" spans="1:17" x14ac:dyDescent="0.25">
      <c r="A19" s="47" t="s">
        <v>67</v>
      </c>
      <c r="B19" s="45" t="s">
        <v>40</v>
      </c>
      <c r="C19" s="43" t="s">
        <v>0</v>
      </c>
      <c r="D19" s="45" t="s">
        <v>40</v>
      </c>
      <c r="E19" s="45" t="s">
        <v>0</v>
      </c>
      <c r="F19" s="45" t="s">
        <v>40</v>
      </c>
      <c r="G19" s="45" t="s">
        <v>0</v>
      </c>
      <c r="H19" s="45"/>
      <c r="I19" s="45" t="s">
        <v>0</v>
      </c>
      <c r="J19" s="45">
        <v>61049</v>
      </c>
      <c r="K19" s="45"/>
      <c r="L19" s="45" t="s">
        <v>40</v>
      </c>
      <c r="M19" s="45" t="s">
        <v>0</v>
      </c>
      <c r="N19" s="45">
        <f t="shared" si="0"/>
        <v>61049</v>
      </c>
    </row>
    <row r="20" spans="1:17" x14ac:dyDescent="0.25">
      <c r="A20" s="47" t="s">
        <v>28</v>
      </c>
      <c r="B20" s="45" t="s">
        <v>40</v>
      </c>
      <c r="C20" s="43" t="s">
        <v>0</v>
      </c>
      <c r="D20" s="45" t="s">
        <v>40</v>
      </c>
      <c r="E20" s="45" t="s">
        <v>0</v>
      </c>
      <c r="F20" s="45" t="s">
        <v>40</v>
      </c>
      <c r="G20" s="45" t="s">
        <v>0</v>
      </c>
      <c r="H20" s="45"/>
      <c r="I20" s="45" t="s">
        <v>0</v>
      </c>
      <c r="J20" s="45" t="s">
        <v>40</v>
      </c>
      <c r="K20" s="45"/>
      <c r="L20" s="45">
        <v>-142</v>
      </c>
      <c r="M20" s="45" t="s">
        <v>0</v>
      </c>
      <c r="N20" s="45">
        <f>SUM(B20:L20)</f>
        <v>-142</v>
      </c>
    </row>
    <row r="21" spans="1:17" x14ac:dyDescent="0.25">
      <c r="A21" s="47" t="s">
        <v>78</v>
      </c>
      <c r="B21" s="92">
        <v>0</v>
      </c>
      <c r="C21" s="43"/>
      <c r="D21" s="92">
        <v>0</v>
      </c>
      <c r="E21" s="45"/>
      <c r="F21" s="92">
        <v>0</v>
      </c>
      <c r="G21" s="45"/>
      <c r="H21" s="92">
        <v>0</v>
      </c>
      <c r="I21" s="45"/>
      <c r="J21" s="92">
        <v>0</v>
      </c>
      <c r="K21" s="45"/>
      <c r="L21" s="92">
        <v>0</v>
      </c>
      <c r="M21" s="45"/>
      <c r="N21" s="92">
        <f>SUM(B21:L21)</f>
        <v>0</v>
      </c>
    </row>
    <row r="22" spans="1:17" x14ac:dyDescent="0.25">
      <c r="A22" s="47"/>
      <c r="B22" s="45"/>
      <c r="C22" s="43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7" s="54" customFormat="1" ht="18.75" customHeight="1" thickBot="1" x14ac:dyDescent="0.3">
      <c r="A23" s="49" t="s">
        <v>124</v>
      </c>
      <c r="B23" s="55">
        <f>SUM(B13:B21)</f>
        <v>1094198</v>
      </c>
      <c r="C23" s="50"/>
      <c r="D23" s="55">
        <f>SUM(D13:D21)</f>
        <v>51982</v>
      </c>
      <c r="E23" s="50"/>
      <c r="F23" s="55">
        <f>SUM(F13:F21)</f>
        <v>13507</v>
      </c>
      <c r="G23" s="50"/>
      <c r="H23" s="55">
        <f>SUM(H13:H21)</f>
        <v>0</v>
      </c>
      <c r="I23" s="50"/>
      <c r="J23" s="55">
        <f>SUM(J13:J21)</f>
        <v>226936</v>
      </c>
      <c r="K23" s="50"/>
      <c r="L23" s="55">
        <f>SUM(L13:L21)</f>
        <v>-42428</v>
      </c>
      <c r="M23" s="50"/>
      <c r="N23" s="55">
        <f>SUM(N13:N21)</f>
        <v>1344195</v>
      </c>
      <c r="O23" s="53"/>
      <c r="P23" s="53"/>
      <c r="Q23" s="53"/>
    </row>
    <row r="24" spans="1:17" ht="15.75" thickTop="1" x14ac:dyDescent="0.25">
      <c r="A24" s="47"/>
      <c r="B24" s="46"/>
      <c r="C24" s="43"/>
      <c r="D24" s="46"/>
      <c r="E24" s="43"/>
      <c r="F24" s="46"/>
      <c r="G24" s="46"/>
      <c r="H24" s="46"/>
      <c r="I24" s="46"/>
      <c r="J24" s="46"/>
      <c r="K24" s="46"/>
      <c r="L24" s="46"/>
      <c r="M24" s="46"/>
      <c r="N24" s="46"/>
    </row>
    <row r="25" spans="1:17" s="52" customFormat="1" ht="17.25" customHeight="1" x14ac:dyDescent="0.2">
      <c r="A25" s="42" t="s">
        <v>116</v>
      </c>
      <c r="B25" s="43">
        <v>1094198</v>
      </c>
      <c r="C25" s="43" t="s">
        <v>0</v>
      </c>
      <c r="D25" s="160">
        <v>65202</v>
      </c>
      <c r="E25" s="43" t="s">
        <v>0</v>
      </c>
      <c r="F25" s="160">
        <v>14210</v>
      </c>
      <c r="G25" s="44" t="s">
        <v>0</v>
      </c>
      <c r="H25" s="46">
        <v>0</v>
      </c>
      <c r="I25" s="39" t="s">
        <v>0</v>
      </c>
      <c r="J25" s="45">
        <v>291858</v>
      </c>
      <c r="K25" s="39"/>
      <c r="L25" s="45">
        <v>-43871</v>
      </c>
      <c r="M25" s="46" t="s">
        <v>0</v>
      </c>
      <c r="N25" s="46">
        <f>SUM(B25:L25)</f>
        <v>1421597</v>
      </c>
      <c r="O25" s="51"/>
      <c r="P25" s="51"/>
      <c r="Q25" s="51"/>
    </row>
    <row r="26" spans="1:17" x14ac:dyDescent="0.25">
      <c r="A26" s="47"/>
      <c r="B26" s="46"/>
      <c r="C26" s="43"/>
      <c r="D26" s="46"/>
      <c r="E26" s="43"/>
      <c r="F26" s="46"/>
      <c r="G26" s="46"/>
      <c r="H26" s="46"/>
      <c r="I26" s="46"/>
      <c r="J26" s="46"/>
      <c r="K26" s="46"/>
      <c r="L26" s="46"/>
      <c r="M26" s="46"/>
      <c r="N26" s="46"/>
    </row>
    <row r="27" spans="1:17" x14ac:dyDescent="0.25">
      <c r="A27" s="47" t="s">
        <v>69</v>
      </c>
      <c r="B27" s="45">
        <v>0</v>
      </c>
      <c r="C27" s="45"/>
      <c r="D27" s="45">
        <v>0</v>
      </c>
      <c r="E27" s="45"/>
      <c r="F27" s="45">
        <v>0</v>
      </c>
      <c r="G27" s="45"/>
      <c r="H27" s="45">
        <v>-217565</v>
      </c>
      <c r="I27" s="45"/>
      <c r="J27" s="45">
        <v>0</v>
      </c>
      <c r="K27" s="45"/>
      <c r="L27" s="45">
        <v>0</v>
      </c>
      <c r="M27" s="45"/>
      <c r="N27" s="45">
        <f>SUM(B27:L27)</f>
        <v>-217565</v>
      </c>
    </row>
    <row r="28" spans="1:17" x14ac:dyDescent="0.25">
      <c r="A28" s="47" t="s">
        <v>67</v>
      </c>
      <c r="B28" s="45">
        <v>0</v>
      </c>
      <c r="C28" s="45"/>
      <c r="D28" s="45">
        <v>0</v>
      </c>
      <c r="E28" s="45"/>
      <c r="F28" s="45">
        <v>0</v>
      </c>
      <c r="G28" s="45"/>
      <c r="H28" s="45">
        <v>0</v>
      </c>
      <c r="I28" s="45"/>
      <c r="J28" s="45">
        <v>47933</v>
      </c>
      <c r="K28" s="45"/>
      <c r="L28" s="45">
        <v>0</v>
      </c>
      <c r="M28" s="45"/>
      <c r="N28" s="45">
        <f t="shared" ref="N28" si="1">SUM(B28:L28)</f>
        <v>47933</v>
      </c>
      <c r="O28" s="46"/>
    </row>
    <row r="29" spans="1:17" x14ac:dyDescent="0.25">
      <c r="A29" s="47" t="s">
        <v>28</v>
      </c>
      <c r="B29" s="92">
        <v>0</v>
      </c>
      <c r="C29" s="45"/>
      <c r="D29" s="92">
        <v>0</v>
      </c>
      <c r="E29" s="45"/>
      <c r="F29" s="92">
        <v>0</v>
      </c>
      <c r="G29" s="45"/>
      <c r="H29" s="92">
        <v>0</v>
      </c>
      <c r="I29" s="45"/>
      <c r="J29" s="92">
        <v>0</v>
      </c>
      <c r="K29" s="45"/>
      <c r="L29" s="92">
        <v>-230</v>
      </c>
      <c r="M29" s="45"/>
      <c r="N29" s="92">
        <f>SUM(B29:L29)</f>
        <v>-230</v>
      </c>
    </row>
    <row r="30" spans="1:17" x14ac:dyDescent="0.25">
      <c r="A30" s="145"/>
      <c r="B30" s="145"/>
      <c r="C30" s="145"/>
      <c r="D30" s="145"/>
      <c r="E30" s="145"/>
      <c r="F30" s="145"/>
      <c r="G30" s="145"/>
      <c r="H30" s="146"/>
      <c r="I30" s="146"/>
      <c r="J30" s="146"/>
      <c r="K30" s="146"/>
      <c r="L30" s="146"/>
      <c r="M30" s="146"/>
      <c r="N30" s="146"/>
    </row>
    <row r="31" spans="1:17" s="54" customFormat="1" ht="15.75" thickBot="1" x14ac:dyDescent="0.3">
      <c r="A31" s="42" t="s">
        <v>123</v>
      </c>
      <c r="B31" s="55">
        <f>SUM(B25:B30)</f>
        <v>1094198</v>
      </c>
      <c r="C31" s="50"/>
      <c r="D31" s="161">
        <f>SUM(D25:D30)</f>
        <v>65202</v>
      </c>
      <c r="E31" s="50"/>
      <c r="F31" s="161">
        <f>SUM(F25:F30)</f>
        <v>14210</v>
      </c>
      <c r="G31" s="50"/>
      <c r="H31" s="55">
        <f>SUM(H25:H30)</f>
        <v>-217565</v>
      </c>
      <c r="I31" s="50"/>
      <c r="J31" s="55">
        <f>SUM(J25:J30)</f>
        <v>339791</v>
      </c>
      <c r="K31" s="50"/>
      <c r="L31" s="55">
        <f>SUM(L25:L30)</f>
        <v>-44101</v>
      </c>
      <c r="M31" s="50"/>
      <c r="N31" s="55">
        <f>SUM(N25:N30)</f>
        <v>1251735</v>
      </c>
      <c r="O31" s="46"/>
      <c r="P31" s="53"/>
      <c r="Q31" s="53"/>
    </row>
    <row r="32" spans="1:17" ht="15.75" thickTop="1" x14ac:dyDescent="0.25">
      <c r="A32" s="145"/>
      <c r="B32" s="145"/>
      <c r="C32" s="145"/>
      <c r="D32" s="145"/>
      <c r="E32" s="145"/>
      <c r="F32" s="145"/>
      <c r="G32" s="146"/>
      <c r="H32" s="46"/>
      <c r="I32" s="146"/>
      <c r="J32" s="146"/>
      <c r="K32" s="146"/>
      <c r="L32" s="146"/>
      <c r="M32" s="146"/>
      <c r="N32" s="146"/>
    </row>
    <row r="33" spans="1:14" x14ac:dyDescent="0.25">
      <c r="A33" s="145"/>
      <c r="B33" s="145"/>
      <c r="C33" s="145"/>
      <c r="D33" s="145"/>
      <c r="E33" s="145"/>
      <c r="F33" s="145"/>
      <c r="G33" s="145"/>
      <c r="H33" s="146"/>
      <c r="I33" s="146"/>
      <c r="J33" s="146"/>
      <c r="K33" s="146"/>
      <c r="L33" s="146"/>
      <c r="M33" s="146"/>
      <c r="N33" s="146"/>
    </row>
    <row r="34" spans="1:14" x14ac:dyDescent="0.25">
      <c r="A34" s="12" t="s">
        <v>126</v>
      </c>
      <c r="B34" s="145"/>
      <c r="C34" s="145"/>
      <c r="D34" s="145"/>
      <c r="E34" s="145"/>
      <c r="F34" s="145"/>
      <c r="G34" s="145"/>
      <c r="H34" s="146"/>
      <c r="I34" s="146"/>
      <c r="J34" s="146"/>
      <c r="K34" s="146"/>
      <c r="L34" s="146"/>
      <c r="M34" s="146"/>
      <c r="N34" s="146"/>
    </row>
  </sheetData>
  <mergeCells count="1">
    <mergeCell ref="D10:F10"/>
  </mergeCells>
  <pageMargins left="1.1417322834645669" right="1.1417322834645669" top="0.6692913385826772" bottom="0.51181102362204722" header="0.51181102362204722" footer="0.51181102362204722"/>
  <pageSetup paperSize="9" scale="64" firstPageNumber="9" orientation="landscape" useFirstPageNumber="1" r:id="rId1"/>
  <headerFooter scaleWithDoc="0" alignWithMargins="0">
    <oddFooter>&amp;C&amp;"Times New Roman,Normal"6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8"/>
  <sheetViews>
    <sheetView showGridLines="0" tabSelected="1" showRuler="0" zoomScaleNormal="100" zoomScaleSheetLayoutView="90" workbookViewId="0">
      <selection activeCell="C6" sqref="C6"/>
    </sheetView>
  </sheetViews>
  <sheetFormatPr defaultRowHeight="15" x14ac:dyDescent="0.25"/>
  <cols>
    <col min="1" max="1" width="73.85546875" style="1" customWidth="1"/>
    <col min="2" max="2" width="2.7109375" style="1" customWidth="1"/>
    <col min="3" max="3" width="13.7109375" style="12" customWidth="1"/>
    <col min="4" max="4" width="2.7109375" style="12" customWidth="1"/>
    <col min="5" max="5" width="13.7109375" style="12" customWidth="1"/>
    <col min="6" max="7" width="10.42578125" style="1" bestFit="1" customWidth="1"/>
    <col min="8" max="12" width="9.140625" style="1"/>
    <col min="13" max="13" width="9.42578125" style="1" bestFit="1" customWidth="1"/>
    <col min="14" max="14" width="9.140625" style="1"/>
    <col min="15" max="15" width="11.42578125" style="1" bestFit="1" customWidth="1"/>
    <col min="16" max="16" width="10.42578125" style="1" bestFit="1" customWidth="1"/>
    <col min="17" max="17" width="9.140625" style="1"/>
    <col min="18" max="18" width="11.5703125" style="1" bestFit="1" customWidth="1"/>
    <col min="19" max="19" width="9.140625" style="1"/>
    <col min="20" max="20" width="11.42578125" style="1" bestFit="1" customWidth="1"/>
    <col min="21" max="21" width="9.140625" style="1"/>
    <col min="22" max="22" width="10.42578125" style="1" bestFit="1" customWidth="1"/>
    <col min="23" max="16384" width="9.140625" style="1"/>
  </cols>
  <sheetData>
    <row r="1" spans="1:5" s="6" customFormat="1" ht="20.25" x14ac:dyDescent="0.3">
      <c r="A1" s="5" t="s">
        <v>74</v>
      </c>
      <c r="B1" s="5"/>
      <c r="C1" s="16"/>
      <c r="D1" s="16"/>
      <c r="E1" s="16"/>
    </row>
    <row r="2" spans="1:5" s="3" customFormat="1" x14ac:dyDescent="0.25">
      <c r="A2" s="4"/>
      <c r="B2" s="4"/>
      <c r="C2" s="17"/>
      <c r="D2" s="17"/>
      <c r="E2" s="17"/>
    </row>
    <row r="3" spans="1:5" s="7" customFormat="1" ht="18.75" x14ac:dyDescent="0.3">
      <c r="A3" s="156" t="s">
        <v>109</v>
      </c>
      <c r="B3" s="156"/>
      <c r="C3" s="156"/>
      <c r="D3" s="156"/>
      <c r="E3" s="156"/>
    </row>
    <row r="4" spans="1:5" s="7" customFormat="1" ht="18.75" x14ac:dyDescent="0.3">
      <c r="A4" s="130"/>
      <c r="B4" s="130"/>
      <c r="C4" s="130"/>
      <c r="D4" s="130"/>
      <c r="E4" s="130"/>
    </row>
    <row r="5" spans="1:5" s="7" customFormat="1" ht="18.75" x14ac:dyDescent="0.3">
      <c r="A5" s="148" t="s">
        <v>122</v>
      </c>
      <c r="B5" s="130"/>
      <c r="C5" s="130"/>
      <c r="D5" s="130"/>
      <c r="E5" s="130"/>
    </row>
    <row r="6" spans="1:5" s="3" customFormat="1" x14ac:dyDescent="0.25">
      <c r="A6" s="4"/>
      <c r="B6" s="4"/>
      <c r="C6" s="17"/>
      <c r="D6" s="17"/>
      <c r="E6" s="17"/>
    </row>
    <row r="7" spans="1:5" s="8" customFormat="1" ht="15.75" x14ac:dyDescent="0.25">
      <c r="A7" s="71" t="s">
        <v>75</v>
      </c>
      <c r="B7" s="71"/>
      <c r="C7" s="19"/>
      <c r="D7" s="19"/>
      <c r="E7" s="19"/>
    </row>
    <row r="8" spans="1:5" s="8" customFormat="1" ht="15.75" x14ac:dyDescent="0.25">
      <c r="A8" s="71"/>
      <c r="B8" s="71"/>
      <c r="C8" s="19"/>
      <c r="D8" s="19"/>
      <c r="E8" s="19"/>
    </row>
    <row r="9" spans="1:5" s="3" customFormat="1" x14ac:dyDescent="0.25">
      <c r="A9" s="4"/>
      <c r="B9" s="4"/>
      <c r="C9" s="17"/>
      <c r="D9" s="17"/>
      <c r="E9" s="17"/>
    </row>
    <row r="10" spans="1:5" x14ac:dyDescent="0.25">
      <c r="C10" s="150">
        <v>43281</v>
      </c>
      <c r="D10" s="59"/>
      <c r="E10" s="150">
        <v>42916</v>
      </c>
    </row>
    <row r="11" spans="1:5" ht="15.75" x14ac:dyDescent="0.25">
      <c r="A11" s="10" t="s">
        <v>70</v>
      </c>
      <c r="B11" s="10"/>
      <c r="C11" s="20" t="s">
        <v>0</v>
      </c>
      <c r="D11" s="20" t="s">
        <v>0</v>
      </c>
      <c r="E11" s="158" t="s">
        <v>125</v>
      </c>
    </row>
    <row r="12" spans="1:5" x14ac:dyDescent="0.25">
      <c r="A12" s="2" t="s">
        <v>39</v>
      </c>
      <c r="B12" s="2"/>
      <c r="C12" s="21">
        <v>-217565</v>
      </c>
      <c r="D12" s="22" t="s">
        <v>0</v>
      </c>
      <c r="E12" s="21">
        <v>113</v>
      </c>
    </row>
    <row r="13" spans="1:5" x14ac:dyDescent="0.25">
      <c r="A13" s="103" t="s">
        <v>92</v>
      </c>
      <c r="B13" s="103"/>
      <c r="C13" s="23"/>
      <c r="D13" s="22" t="s">
        <v>0</v>
      </c>
      <c r="E13" s="23" t="s">
        <v>0</v>
      </c>
    </row>
    <row r="14" spans="1:5" x14ac:dyDescent="0.25">
      <c r="A14" s="114" t="s">
        <v>99</v>
      </c>
      <c r="B14" s="114"/>
      <c r="C14" s="122">
        <v>150816</v>
      </c>
      <c r="D14" s="22"/>
      <c r="E14" s="22">
        <v>33318</v>
      </c>
    </row>
    <row r="15" spans="1:5" x14ac:dyDescent="0.25">
      <c r="A15" s="104" t="s">
        <v>41</v>
      </c>
      <c r="B15" s="104"/>
      <c r="C15" s="122">
        <v>0</v>
      </c>
      <c r="D15" s="22"/>
      <c r="E15" s="22">
        <v>-805</v>
      </c>
    </row>
    <row r="16" spans="1:5" x14ac:dyDescent="0.25">
      <c r="A16" s="104" t="s">
        <v>42</v>
      </c>
      <c r="B16" s="104"/>
      <c r="C16" s="122">
        <v>-454</v>
      </c>
      <c r="D16" s="22"/>
      <c r="E16" s="22">
        <v>-10671</v>
      </c>
    </row>
    <row r="17" spans="1:5" x14ac:dyDescent="0.25">
      <c r="A17" s="114" t="s">
        <v>98</v>
      </c>
      <c r="B17" s="114"/>
      <c r="C17" s="122">
        <v>-12298</v>
      </c>
      <c r="D17" s="22"/>
      <c r="E17" s="22">
        <v>-573</v>
      </c>
    </row>
    <row r="18" spans="1:5" x14ac:dyDescent="0.25">
      <c r="A18" s="104" t="s">
        <v>43</v>
      </c>
      <c r="B18" s="104"/>
      <c r="C18" s="122">
        <v>11</v>
      </c>
      <c r="D18" s="22"/>
      <c r="E18" s="22">
        <v>599</v>
      </c>
    </row>
    <row r="19" spans="1:5" x14ac:dyDescent="0.25">
      <c r="A19" s="104" t="s">
        <v>44</v>
      </c>
      <c r="B19" s="104"/>
      <c r="C19" s="122">
        <v>1675</v>
      </c>
      <c r="D19" s="22"/>
      <c r="E19" s="22">
        <v>53</v>
      </c>
    </row>
    <row r="20" spans="1:5" x14ac:dyDescent="0.25">
      <c r="A20" s="104" t="s">
        <v>79</v>
      </c>
      <c r="B20" s="104"/>
      <c r="C20" s="122">
        <v>292</v>
      </c>
      <c r="D20" s="22"/>
      <c r="E20" s="22">
        <v>0</v>
      </c>
    </row>
    <row r="21" spans="1:5" x14ac:dyDescent="0.25">
      <c r="A21" s="104" t="s">
        <v>45</v>
      </c>
      <c r="B21" s="104"/>
      <c r="C21" s="122">
        <v>-2014</v>
      </c>
      <c r="D21" s="22"/>
      <c r="E21" s="22">
        <v>209</v>
      </c>
    </row>
    <row r="22" spans="1:5" x14ac:dyDescent="0.25">
      <c r="A22" s="104" t="s">
        <v>46</v>
      </c>
      <c r="B22" s="104"/>
      <c r="C22" s="122">
        <v>-25320</v>
      </c>
      <c r="D22" s="22"/>
      <c r="E22" s="22">
        <v>-13022</v>
      </c>
    </row>
    <row r="23" spans="1:5" x14ac:dyDescent="0.25">
      <c r="A23" s="104" t="s">
        <v>47</v>
      </c>
      <c r="B23" s="104"/>
      <c r="C23" s="122">
        <v>33910</v>
      </c>
      <c r="D23" s="22"/>
      <c r="E23" s="22">
        <f>27639+2212</f>
        <v>29851</v>
      </c>
    </row>
    <row r="24" spans="1:5" x14ac:dyDescent="0.25">
      <c r="A24" s="104" t="s">
        <v>48</v>
      </c>
      <c r="B24" s="104"/>
      <c r="C24" s="122">
        <v>20</v>
      </c>
      <c r="D24" s="22"/>
      <c r="E24" s="22">
        <v>3098</v>
      </c>
    </row>
    <row r="25" spans="1:5" x14ac:dyDescent="0.25">
      <c r="A25" s="104" t="s">
        <v>49</v>
      </c>
      <c r="B25" s="104"/>
      <c r="C25" s="122">
        <v>806</v>
      </c>
      <c r="D25" s="22"/>
      <c r="E25" s="22">
        <v>742</v>
      </c>
    </row>
    <row r="26" spans="1:5" x14ac:dyDescent="0.25">
      <c r="A26" s="104" t="s">
        <v>50</v>
      </c>
      <c r="B26" s="104"/>
      <c r="C26" s="122">
        <v>300</v>
      </c>
      <c r="D26" s="22"/>
      <c r="E26" s="22">
        <v>2969</v>
      </c>
    </row>
    <row r="27" spans="1:5" x14ac:dyDescent="0.25">
      <c r="A27" s="104" t="s">
        <v>51</v>
      </c>
      <c r="B27" s="104"/>
      <c r="C27" s="122">
        <v>7153</v>
      </c>
      <c r="D27" s="22"/>
      <c r="E27" s="22">
        <v>7717</v>
      </c>
    </row>
    <row r="28" spans="1:5" x14ac:dyDescent="0.25">
      <c r="A28" s="104" t="s">
        <v>101</v>
      </c>
      <c r="B28" s="104"/>
      <c r="C28" s="122">
        <v>-28597</v>
      </c>
      <c r="D28" s="22"/>
      <c r="E28" s="22">
        <v>323</v>
      </c>
    </row>
    <row r="29" spans="1:5" x14ac:dyDescent="0.25">
      <c r="A29" s="104" t="s">
        <v>102</v>
      </c>
      <c r="B29" s="104"/>
      <c r="C29" s="122">
        <v>-21865</v>
      </c>
      <c r="D29" s="22"/>
      <c r="E29" s="22">
        <v>2043</v>
      </c>
    </row>
    <row r="30" spans="1:5" x14ac:dyDescent="0.25">
      <c r="A30" s="104" t="s">
        <v>52</v>
      </c>
      <c r="B30" s="104"/>
      <c r="C30" s="122">
        <v>4426</v>
      </c>
      <c r="D30" s="22"/>
      <c r="E30" s="22">
        <v>2315</v>
      </c>
    </row>
    <row r="31" spans="1:5" x14ac:dyDescent="0.25">
      <c r="A31" s="104" t="s">
        <v>53</v>
      </c>
      <c r="B31" s="104"/>
      <c r="C31" s="122">
        <v>147</v>
      </c>
      <c r="D31" s="22"/>
      <c r="E31" s="22">
        <v>701</v>
      </c>
    </row>
    <row r="32" spans="1:5" x14ac:dyDescent="0.25">
      <c r="A32" s="104" t="s">
        <v>54</v>
      </c>
      <c r="B32" s="104"/>
      <c r="C32" s="122">
        <v>21268</v>
      </c>
      <c r="D32" s="22"/>
      <c r="E32" s="22">
        <v>21545</v>
      </c>
    </row>
    <row r="33" spans="1:7" x14ac:dyDescent="0.25">
      <c r="A33" s="104" t="s">
        <v>55</v>
      </c>
      <c r="B33" s="104"/>
      <c r="C33" s="123">
        <v>39857</v>
      </c>
      <c r="D33" s="22"/>
      <c r="E33" s="21">
        <v>5503</v>
      </c>
    </row>
    <row r="34" spans="1:7" x14ac:dyDescent="0.25">
      <c r="A34" s="9"/>
      <c r="B34" s="9"/>
      <c r="C34" s="124"/>
      <c r="D34" s="22"/>
      <c r="E34" s="25"/>
    </row>
    <row r="35" spans="1:7" x14ac:dyDescent="0.25">
      <c r="A35" s="2" t="s">
        <v>93</v>
      </c>
      <c r="B35" s="2"/>
      <c r="C35" s="125">
        <f>SUM(C11:C33)</f>
        <v>-47432</v>
      </c>
      <c r="D35" s="105"/>
      <c r="E35" s="105">
        <f>SUM(E11:E33)</f>
        <v>86028</v>
      </c>
      <c r="G35" s="11"/>
    </row>
    <row r="36" spans="1:7" x14ac:dyDescent="0.25">
      <c r="A36" s="2"/>
      <c r="B36" s="2"/>
      <c r="C36" s="125"/>
      <c r="D36" s="105"/>
      <c r="E36" s="105"/>
      <c r="G36" s="11"/>
    </row>
    <row r="37" spans="1:7" x14ac:dyDescent="0.25">
      <c r="A37" s="106" t="s">
        <v>94</v>
      </c>
      <c r="B37" s="106"/>
      <c r="C37" s="126"/>
      <c r="D37" s="27"/>
      <c r="E37" s="27"/>
    </row>
    <row r="38" spans="1:7" x14ac:dyDescent="0.25">
      <c r="A38" s="104" t="s">
        <v>4</v>
      </c>
      <c r="B38" s="104"/>
      <c r="C38" s="127">
        <v>-24003</v>
      </c>
      <c r="D38" s="22"/>
      <c r="E38" s="26">
        <v>4506</v>
      </c>
    </row>
    <row r="39" spans="1:7" x14ac:dyDescent="0.25">
      <c r="A39" s="104" t="s">
        <v>56</v>
      </c>
      <c r="B39" s="104"/>
      <c r="C39" s="128">
        <v>-214</v>
      </c>
      <c r="D39" s="22"/>
      <c r="E39" s="26">
        <v>1853</v>
      </c>
    </row>
    <row r="40" spans="1:7" x14ac:dyDescent="0.25">
      <c r="A40" s="104" t="s">
        <v>10</v>
      </c>
      <c r="B40" s="104"/>
      <c r="C40" s="128">
        <v>-119</v>
      </c>
      <c r="D40" s="22"/>
      <c r="E40" s="26">
        <v>-73</v>
      </c>
    </row>
    <row r="41" spans="1:7" x14ac:dyDescent="0.25">
      <c r="A41" s="104" t="s">
        <v>6</v>
      </c>
      <c r="B41" s="104"/>
      <c r="C41" s="128">
        <v>-16821</v>
      </c>
      <c r="D41" s="22"/>
      <c r="E41" s="26">
        <v>-14653</v>
      </c>
    </row>
    <row r="42" spans="1:7" x14ac:dyDescent="0.25">
      <c r="A42" s="104" t="s">
        <v>7</v>
      </c>
      <c r="B42" s="104"/>
      <c r="C42" s="128">
        <v>3</v>
      </c>
      <c r="D42" s="22"/>
      <c r="E42" s="26">
        <v>-36</v>
      </c>
    </row>
    <row r="43" spans="1:7" x14ac:dyDescent="0.25">
      <c r="A43" s="104" t="s">
        <v>9</v>
      </c>
      <c r="B43" s="104"/>
      <c r="C43" s="128">
        <v>-71296</v>
      </c>
      <c r="D43" s="22"/>
      <c r="E43" s="25">
        <v>-744</v>
      </c>
      <c r="F43" s="107"/>
    </row>
    <row r="44" spans="1:7" x14ac:dyDescent="0.25">
      <c r="A44" s="104" t="s">
        <v>17</v>
      </c>
      <c r="B44" s="104"/>
      <c r="C44" s="22">
        <v>24046</v>
      </c>
      <c r="D44" s="22"/>
      <c r="E44" s="26">
        <v>81387</v>
      </c>
    </row>
    <row r="45" spans="1:7" x14ac:dyDescent="0.25">
      <c r="A45" s="104" t="s">
        <v>18</v>
      </c>
      <c r="B45" s="104"/>
      <c r="C45" s="22">
        <v>-10517</v>
      </c>
      <c r="D45" s="22"/>
      <c r="E45" s="26">
        <v>-10323</v>
      </c>
    </row>
    <row r="46" spans="1:7" x14ac:dyDescent="0.25">
      <c r="A46" s="104" t="s">
        <v>20</v>
      </c>
      <c r="B46" s="104"/>
      <c r="C46" s="21">
        <v>105706</v>
      </c>
      <c r="D46" s="22"/>
      <c r="E46" s="28">
        <v>-4667</v>
      </c>
    </row>
    <row r="47" spans="1:7" x14ac:dyDescent="0.25">
      <c r="A47" s="9"/>
      <c r="B47" s="9"/>
      <c r="C47" s="24"/>
      <c r="D47" s="22"/>
      <c r="E47" s="25"/>
    </row>
    <row r="48" spans="1:7" x14ac:dyDescent="0.25">
      <c r="A48" s="103" t="s">
        <v>105</v>
      </c>
      <c r="B48" s="103"/>
      <c r="C48" s="21">
        <f>SUM(C38:C47)</f>
        <v>6785</v>
      </c>
      <c r="D48" s="22"/>
      <c r="E48" s="21">
        <f>SUM(E38:E47)</f>
        <v>57250</v>
      </c>
    </row>
    <row r="49" spans="1:7" x14ac:dyDescent="0.25">
      <c r="A49" s="9" t="s">
        <v>0</v>
      </c>
      <c r="B49" s="9"/>
      <c r="C49" s="24" t="s">
        <v>0</v>
      </c>
      <c r="D49" s="24"/>
      <c r="E49" s="25" t="s">
        <v>0</v>
      </c>
    </row>
    <row r="50" spans="1:7" x14ac:dyDescent="0.25">
      <c r="A50" s="2" t="s">
        <v>95</v>
      </c>
      <c r="B50" s="2"/>
      <c r="C50" s="108">
        <f>C35+C48</f>
        <v>-40647</v>
      </c>
      <c r="D50" s="108"/>
      <c r="E50" s="108">
        <f>E35+E48</f>
        <v>143278</v>
      </c>
    </row>
    <row r="51" spans="1:7" x14ac:dyDescent="0.25">
      <c r="A51" s="9" t="s">
        <v>0</v>
      </c>
      <c r="B51" s="9"/>
      <c r="C51" s="22" t="s">
        <v>0</v>
      </c>
      <c r="D51" s="22"/>
      <c r="E51" s="26" t="s">
        <v>0</v>
      </c>
    </row>
    <row r="52" spans="1:7" x14ac:dyDescent="0.25">
      <c r="A52" s="67" t="s">
        <v>57</v>
      </c>
      <c r="B52" s="67"/>
      <c r="C52" s="21">
        <v>-21512</v>
      </c>
      <c r="D52" s="22"/>
      <c r="E52" s="28">
        <v>-23429</v>
      </c>
    </row>
    <row r="53" spans="1:7" x14ac:dyDescent="0.25">
      <c r="A53" s="9"/>
      <c r="B53" s="9"/>
      <c r="C53" s="22"/>
      <c r="D53" s="22"/>
      <c r="E53" s="26"/>
    </row>
    <row r="54" spans="1:7" x14ac:dyDescent="0.25">
      <c r="A54" s="2" t="s">
        <v>58</v>
      </c>
      <c r="B54" s="2"/>
      <c r="C54" s="109">
        <f>SUM(C50:C53)</f>
        <v>-62159</v>
      </c>
      <c r="D54" s="22"/>
      <c r="E54" s="109">
        <f>SUM(E50:E53)</f>
        <v>119849</v>
      </c>
    </row>
    <row r="55" spans="1:7" x14ac:dyDescent="0.25">
      <c r="A55" s="9"/>
      <c r="B55" s="9"/>
      <c r="C55" s="22"/>
      <c r="D55" s="22"/>
      <c r="E55" s="26"/>
    </row>
    <row r="56" spans="1:7" x14ac:dyDescent="0.25">
      <c r="A56" s="2" t="s">
        <v>71</v>
      </c>
      <c r="B56" s="2"/>
      <c r="C56" s="22" t="s">
        <v>0</v>
      </c>
      <c r="D56" s="22"/>
      <c r="E56" s="26" t="s">
        <v>0</v>
      </c>
    </row>
    <row r="57" spans="1:7" x14ac:dyDescent="0.25">
      <c r="A57" s="9" t="s">
        <v>96</v>
      </c>
      <c r="B57" s="9"/>
      <c r="C57" s="22">
        <v>-71745</v>
      </c>
      <c r="D57" s="22"/>
      <c r="E57" s="26">
        <v>-69780</v>
      </c>
    </row>
    <row r="58" spans="1:7" x14ac:dyDescent="0.25">
      <c r="A58" s="67" t="s">
        <v>107</v>
      </c>
      <c r="B58" s="67"/>
      <c r="C58" s="22">
        <v>27250</v>
      </c>
      <c r="D58" s="22"/>
      <c r="E58" s="26">
        <v>-60809</v>
      </c>
      <c r="G58" s="151"/>
    </row>
    <row r="59" spans="1:7" x14ac:dyDescent="0.25">
      <c r="A59" s="9" t="s">
        <v>27</v>
      </c>
      <c r="B59" s="9"/>
      <c r="C59" s="21">
        <v>47934</v>
      </c>
      <c r="D59" s="22"/>
      <c r="E59" s="28">
        <v>61049</v>
      </c>
      <c r="G59" s="152"/>
    </row>
    <row r="60" spans="1:7" x14ac:dyDescent="0.25">
      <c r="A60" s="9"/>
      <c r="B60" s="9"/>
      <c r="C60" s="24"/>
      <c r="D60" s="22"/>
      <c r="E60" s="25"/>
    </row>
    <row r="61" spans="1:7" x14ac:dyDescent="0.25">
      <c r="A61" s="2" t="s">
        <v>59</v>
      </c>
      <c r="B61" s="2"/>
      <c r="C61" s="110">
        <f>SUM(C57:C59)</f>
        <v>3439</v>
      </c>
      <c r="D61" s="105"/>
      <c r="E61" s="110">
        <f>SUM(E57:E59)</f>
        <v>-69540</v>
      </c>
    </row>
    <row r="62" spans="1:7" x14ac:dyDescent="0.25">
      <c r="A62" s="9" t="s">
        <v>0</v>
      </c>
      <c r="B62" s="9"/>
      <c r="C62" s="22" t="s">
        <v>0</v>
      </c>
      <c r="D62" s="22"/>
      <c r="E62" s="26" t="s">
        <v>0</v>
      </c>
    </row>
    <row r="63" spans="1:7" x14ac:dyDescent="0.25">
      <c r="A63" s="2" t="s">
        <v>72</v>
      </c>
      <c r="B63" s="2"/>
      <c r="C63" s="22" t="s">
        <v>0</v>
      </c>
      <c r="D63" s="22"/>
      <c r="E63" s="26" t="s">
        <v>0</v>
      </c>
    </row>
    <row r="64" spans="1:7" x14ac:dyDescent="0.25">
      <c r="A64" s="9" t="s">
        <v>60</v>
      </c>
      <c r="B64" s="9"/>
      <c r="C64" s="22">
        <v>52843</v>
      </c>
      <c r="D64" s="22"/>
      <c r="E64" s="26">
        <v>27805</v>
      </c>
    </row>
    <row r="65" spans="1:22" x14ac:dyDescent="0.25">
      <c r="A65" s="67" t="s">
        <v>104</v>
      </c>
      <c r="B65" s="67"/>
      <c r="C65" s="21">
        <v>-39086</v>
      </c>
      <c r="D65" s="22"/>
      <c r="E65" s="28">
        <v>-42830</v>
      </c>
    </row>
    <row r="66" spans="1:22" x14ac:dyDescent="0.25">
      <c r="A66" s="9"/>
      <c r="B66" s="9"/>
      <c r="C66" s="24"/>
      <c r="D66" s="22"/>
      <c r="E66" s="25"/>
    </row>
    <row r="67" spans="1:22" x14ac:dyDescent="0.25">
      <c r="A67" s="94" t="s">
        <v>97</v>
      </c>
      <c r="B67" s="94"/>
      <c r="C67" s="109">
        <f>SUM(C64:C66)</f>
        <v>13757</v>
      </c>
      <c r="D67" s="111"/>
      <c r="E67" s="109">
        <f>SUM(E64:E66)</f>
        <v>-15025</v>
      </c>
      <c r="M67" s="151"/>
      <c r="N67" s="151"/>
      <c r="O67" s="151"/>
      <c r="P67" s="151"/>
      <c r="Q67" s="151"/>
      <c r="R67" s="151"/>
      <c r="T67" s="151"/>
      <c r="V67" s="152"/>
    </row>
    <row r="68" spans="1:22" x14ac:dyDescent="0.25">
      <c r="A68" s="9"/>
      <c r="B68" s="9"/>
      <c r="C68" s="24"/>
      <c r="D68" s="22"/>
      <c r="E68" s="25"/>
      <c r="M68" s="151"/>
      <c r="N68" s="151"/>
      <c r="O68" s="151"/>
      <c r="P68" s="151"/>
      <c r="Q68" s="151"/>
      <c r="R68" s="151"/>
      <c r="T68" s="151"/>
      <c r="V68" s="152"/>
    </row>
    <row r="69" spans="1:22" ht="15.75" thickBot="1" x14ac:dyDescent="0.3">
      <c r="A69" s="2" t="s">
        <v>73</v>
      </c>
      <c r="B69" s="2"/>
      <c r="C69" s="112">
        <f>C54+C61+C67</f>
        <v>-44963</v>
      </c>
      <c r="D69" s="108" t="s">
        <v>0</v>
      </c>
      <c r="E69" s="112">
        <f>E54+E61+E67</f>
        <v>35284</v>
      </c>
      <c r="G69" s="11"/>
      <c r="M69" s="151"/>
      <c r="N69" s="151"/>
      <c r="O69" s="151"/>
      <c r="P69" s="151"/>
      <c r="Q69" s="151"/>
      <c r="R69" s="151"/>
      <c r="T69" s="151"/>
    </row>
    <row r="70" spans="1:22" ht="15.75" thickTop="1" x14ac:dyDescent="0.25">
      <c r="A70" s="9" t="s">
        <v>0</v>
      </c>
      <c r="B70" s="9"/>
      <c r="C70" s="22" t="s">
        <v>0</v>
      </c>
      <c r="D70" s="22" t="s">
        <v>0</v>
      </c>
      <c r="E70" s="26" t="s">
        <v>0</v>
      </c>
      <c r="M70" s="151"/>
      <c r="N70" s="151"/>
      <c r="O70" s="151"/>
      <c r="P70" s="151"/>
      <c r="Q70" s="151"/>
      <c r="R70" s="151"/>
      <c r="T70" s="151"/>
    </row>
    <row r="71" spans="1:22" x14ac:dyDescent="0.25">
      <c r="A71" s="9" t="s">
        <v>61</v>
      </c>
      <c r="B71" s="9"/>
      <c r="C71" s="22">
        <v>143004</v>
      </c>
      <c r="D71" s="22" t="s">
        <v>0</v>
      </c>
      <c r="E71" s="26">
        <v>84482</v>
      </c>
      <c r="M71" s="151"/>
      <c r="N71" s="151"/>
      <c r="O71" s="151"/>
      <c r="P71" s="151"/>
      <c r="Q71" s="151"/>
      <c r="R71" s="151"/>
      <c r="T71" s="151"/>
      <c r="V71" s="152"/>
    </row>
    <row r="72" spans="1:22" x14ac:dyDescent="0.25">
      <c r="A72" s="9" t="s">
        <v>62</v>
      </c>
      <c r="B72" s="9"/>
      <c r="C72" s="21">
        <v>98041</v>
      </c>
      <c r="D72" s="22" t="s">
        <v>0</v>
      </c>
      <c r="E72" s="28">
        <v>119766</v>
      </c>
      <c r="M72" s="151"/>
      <c r="N72" s="151"/>
      <c r="O72" s="151"/>
      <c r="P72" s="151"/>
      <c r="Q72" s="151"/>
      <c r="R72" s="151"/>
      <c r="T72" s="151"/>
      <c r="V72" s="152"/>
    </row>
    <row r="73" spans="1:22" x14ac:dyDescent="0.25">
      <c r="A73" s="9"/>
      <c r="B73" s="9"/>
      <c r="C73" s="22"/>
      <c r="D73" s="22"/>
      <c r="E73" s="26"/>
      <c r="M73" s="151"/>
      <c r="N73" s="151"/>
      <c r="O73" s="151"/>
    </row>
    <row r="74" spans="1:22" ht="15.75" thickBot="1" x14ac:dyDescent="0.3">
      <c r="A74" s="2" t="s">
        <v>73</v>
      </c>
      <c r="B74" s="2"/>
      <c r="C74" s="113">
        <f>C72-C71</f>
        <v>-44963</v>
      </c>
      <c r="D74" s="74"/>
      <c r="E74" s="113">
        <f>E72-E71</f>
        <v>35284</v>
      </c>
      <c r="F74" s="74"/>
      <c r="M74" s="151"/>
      <c r="N74" s="151"/>
      <c r="O74" s="151"/>
    </row>
    <row r="75" spans="1:22" ht="15.75" thickTop="1" x14ac:dyDescent="0.25">
      <c r="A75" s="73"/>
      <c r="B75" s="73"/>
      <c r="C75" s="30"/>
      <c r="D75" s="74"/>
      <c r="E75" s="27"/>
      <c r="F75" s="74"/>
    </row>
    <row r="76" spans="1:22" x14ac:dyDescent="0.25">
      <c r="A76" s="73"/>
      <c r="B76" s="73"/>
      <c r="C76" s="30"/>
      <c r="D76" s="74"/>
      <c r="E76" s="27"/>
      <c r="F76" s="74"/>
    </row>
    <row r="77" spans="1:22" x14ac:dyDescent="0.25">
      <c r="C77" s="30"/>
      <c r="D77" s="30"/>
      <c r="E77" s="29"/>
    </row>
    <row r="78" spans="1:22" x14ac:dyDescent="0.25">
      <c r="A78" s="12" t="s">
        <v>127</v>
      </c>
      <c r="B78" s="12"/>
      <c r="C78" s="30"/>
      <c r="D78" s="30"/>
      <c r="E78" s="30"/>
    </row>
  </sheetData>
  <mergeCells count="1">
    <mergeCell ref="A3:E3"/>
  </mergeCells>
  <pageMargins left="1.1417322834645669" right="1.1417322834645669" top="0.6692913385826772" bottom="0.51181102362204722" header="0.51181102362204722" footer="0.51181102362204722"/>
  <pageSetup paperSize="9" scale="65" firstPageNumber="10" orientation="portrait" useFirstPageNumber="1" r:id="rId1"/>
  <headerFooter scaleWithDoc="0" alignWithMargins="0">
    <oddFooter>&amp;C&amp;"Times New Roman,Normal"7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DMPL</vt:lpstr>
      <vt:lpstr>DFC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Nakandakare, Kelly</dc:creator>
  <cp:lastModifiedBy>Jose Carlos Gonzaga</cp:lastModifiedBy>
  <cp:lastPrinted>2018-06-04T13:38:12Z</cp:lastPrinted>
  <dcterms:created xsi:type="dcterms:W3CDTF">2017-02-21T23:40:50Z</dcterms:created>
  <dcterms:modified xsi:type="dcterms:W3CDTF">2020-02-04T14:39:34Z</dcterms:modified>
</cp:coreProperties>
</file>